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5" yWindow="-90" windowWidth="12165" windowHeight="10035"/>
  </bookViews>
  <sheets>
    <sheet name="Сб 20.04" sheetId="188" r:id="rId1"/>
  </sheets>
  <definedNames>
    <definedName name="_xlnm.Print_Titles" localSheetId="0">'Сб 20.04'!$318:$322</definedName>
    <definedName name="_xlnm.Print_Area" localSheetId="0">'Сб 20.04'!$A$1:$IC$322</definedName>
  </definedNames>
  <calcPr calcId="125725"/>
</workbook>
</file>

<file path=xl/calcChain.xml><?xml version="1.0" encoding="utf-8"?>
<calcChain xmlns="http://schemas.openxmlformats.org/spreadsheetml/2006/main">
  <c r="HX44" i="188"/>
  <c r="HX45"/>
  <c r="HX46"/>
  <c r="HX47"/>
  <c r="HX48"/>
  <c r="HX49"/>
  <c r="HX50"/>
  <c r="HX51"/>
  <c r="HX52"/>
  <c r="HX53"/>
  <c r="HX54"/>
  <c r="HX55"/>
  <c r="HX56"/>
  <c r="HX59"/>
  <c r="HX60"/>
  <c r="HX61"/>
  <c r="HX62"/>
  <c r="HX63"/>
  <c r="HX64"/>
  <c r="HX65"/>
  <c r="HX66"/>
  <c r="HX69"/>
  <c r="HX70"/>
  <c r="HX71"/>
  <c r="HX72"/>
  <c r="HX73"/>
  <c r="HX74"/>
  <c r="HX75"/>
  <c r="HX76"/>
  <c r="HX77"/>
  <c r="HX78"/>
  <c r="HX79"/>
  <c r="HX80"/>
  <c r="HX81"/>
  <c r="HX82"/>
  <c r="HX83"/>
  <c r="HX86"/>
  <c r="HX87"/>
  <c r="HX88"/>
  <c r="HX89"/>
  <c r="HX90"/>
  <c r="HX91"/>
  <c r="HX92"/>
  <c r="HX93"/>
  <c r="HX94"/>
  <c r="HX95"/>
  <c r="HX98"/>
  <c r="HX99"/>
  <c r="HX100"/>
  <c r="HX101"/>
  <c r="HX102"/>
  <c r="HX103"/>
  <c r="HX104"/>
  <c r="HX105"/>
  <c r="HX106"/>
  <c r="HX109"/>
  <c r="HX110"/>
  <c r="HX111"/>
  <c r="HX112"/>
  <c r="HX113"/>
  <c r="HX114"/>
  <c r="HX115"/>
  <c r="HX116"/>
  <c r="HX117"/>
  <c r="HX118"/>
  <c r="HX119"/>
  <c r="HX120"/>
  <c r="HX122"/>
  <c r="HX123"/>
  <c r="HX124"/>
  <c r="HX125"/>
  <c r="HX126"/>
  <c r="HX127"/>
  <c r="HX129"/>
  <c r="HX130"/>
  <c r="HX131"/>
  <c r="HX132"/>
  <c r="HX133"/>
  <c r="HX134"/>
  <c r="HX135"/>
  <c r="HX136"/>
  <c r="HX137"/>
  <c r="HX138"/>
  <c r="HX139"/>
  <c r="HX140"/>
  <c r="HX141"/>
  <c r="HX142"/>
  <c r="HX143"/>
  <c r="HX146"/>
  <c r="HX147"/>
  <c r="HX148"/>
  <c r="HX149"/>
  <c r="IE317" l="1"/>
  <c r="IH317" s="1"/>
  <c r="HX317"/>
  <c r="IB317" s="1"/>
  <c r="B317"/>
  <c r="IE316"/>
  <c r="IH316" s="1"/>
  <c r="HX316"/>
  <c r="IB316" s="1"/>
  <c r="B316"/>
  <c r="IH315"/>
  <c r="IE315"/>
  <c r="HX315"/>
  <c r="IB315" s="1"/>
  <c r="B315"/>
  <c r="IH314"/>
  <c r="IE314"/>
  <c r="IB314"/>
  <c r="HX314"/>
  <c r="B314"/>
  <c r="IE313"/>
  <c r="IH313" s="1"/>
  <c r="IB313"/>
  <c r="HX313"/>
  <c r="B313"/>
  <c r="IH312"/>
  <c r="IE312"/>
  <c r="HX312"/>
  <c r="IB312" s="1"/>
  <c r="B312"/>
  <c r="IH311"/>
  <c r="IE311"/>
  <c r="IE310"/>
  <c r="IH310" s="1"/>
  <c r="IH309"/>
  <c r="IE309"/>
  <c r="IH308"/>
  <c r="IE308"/>
  <c r="IE307"/>
  <c r="IH307" s="1"/>
  <c r="IE306"/>
  <c r="IH306" s="1"/>
  <c r="IH305"/>
  <c r="IE305"/>
  <c r="IH304"/>
  <c r="IE304"/>
  <c r="IH303"/>
  <c r="IE303"/>
  <c r="IE302"/>
  <c r="IH302" s="1"/>
  <c r="IH301"/>
  <c r="IE301"/>
  <c r="IH300"/>
  <c r="IE300"/>
  <c r="IE299"/>
  <c r="IH299" s="1"/>
  <c r="IE298"/>
  <c r="IH298" s="1"/>
  <c r="IH297"/>
  <c r="IE297"/>
  <c r="IH296"/>
  <c r="IE296"/>
  <c r="IH295"/>
  <c r="IE295"/>
  <c r="IE294"/>
  <c r="IH294" s="1"/>
  <c r="IB294"/>
  <c r="HX294"/>
  <c r="B294"/>
  <c r="IH293"/>
  <c r="IE293"/>
  <c r="HX293"/>
  <c r="IB293" s="1"/>
  <c r="B293"/>
  <c r="IE292"/>
  <c r="IH292" s="1"/>
  <c r="IB292"/>
  <c r="HX292"/>
  <c r="B292"/>
  <c r="IH291"/>
  <c r="IE291"/>
  <c r="HX291"/>
  <c r="IB291" s="1"/>
  <c r="B291"/>
  <c r="IE290"/>
  <c r="IH290" s="1"/>
  <c r="IB290"/>
  <c r="HX290"/>
  <c r="B290"/>
  <c r="IH289"/>
  <c r="IE289"/>
  <c r="IB289"/>
  <c r="HX289"/>
  <c r="B289"/>
  <c r="IE288"/>
  <c r="IH288" s="1"/>
  <c r="IB288"/>
  <c r="HX288"/>
  <c r="B288"/>
  <c r="IH287"/>
  <c r="IE287"/>
  <c r="HX287"/>
  <c r="IB287" s="1"/>
  <c r="B287"/>
  <c r="IH286"/>
  <c r="IE286"/>
  <c r="IB286"/>
  <c r="HX286"/>
  <c r="B286"/>
  <c r="IH285"/>
  <c r="IE285"/>
  <c r="IB285"/>
  <c r="HX285"/>
  <c r="B285"/>
  <c r="IH284"/>
  <c r="IE284"/>
  <c r="IB284"/>
  <c r="HX284"/>
  <c r="B284"/>
  <c r="IH283"/>
  <c r="IE283"/>
  <c r="IB283"/>
  <c r="HX283"/>
  <c r="B283"/>
  <c r="IH282"/>
  <c r="IE282"/>
  <c r="IB282"/>
  <c r="HX282"/>
  <c r="B282"/>
  <c r="IH281"/>
  <c r="IE281"/>
  <c r="IB281"/>
  <c r="HX281"/>
  <c r="B281"/>
  <c r="IE173"/>
  <c r="IH173" s="1"/>
  <c r="IA173"/>
  <c r="HX173"/>
  <c r="IB173" s="1"/>
  <c r="B173"/>
  <c r="IH172"/>
  <c r="IE172"/>
  <c r="IB172"/>
  <c r="IA172"/>
  <c r="HX172"/>
  <c r="B172"/>
  <c r="HY171"/>
  <c r="IA169"/>
  <c r="IA168"/>
  <c r="IA167"/>
  <c r="IA166"/>
  <c r="IA165"/>
  <c r="IA164"/>
  <c r="IA163"/>
  <c r="IA162"/>
  <c r="IA161"/>
  <c r="IH159"/>
  <c r="IE159"/>
  <c r="HX159"/>
  <c r="IB159" s="1"/>
  <c r="B159"/>
  <c r="IH158"/>
  <c r="IE158"/>
  <c r="HX158"/>
  <c r="IB158" s="1"/>
  <c r="B158"/>
  <c r="IH157"/>
  <c r="IE157"/>
  <c r="HX157"/>
  <c r="IB157" s="1"/>
  <c r="B157"/>
  <c r="IH156"/>
  <c r="IE156"/>
  <c r="HX156"/>
  <c r="IB156" s="1"/>
  <c r="B156"/>
  <c r="IH155"/>
  <c r="IE155"/>
  <c r="HX155"/>
  <c r="IB155" s="1"/>
  <c r="B155"/>
  <c r="IE152"/>
  <c r="IG152" s="1"/>
  <c r="IE151"/>
  <c r="IG151" s="1"/>
  <c r="IE150"/>
  <c r="IG150" s="1"/>
  <c r="IE149"/>
  <c r="IG149" s="1"/>
  <c r="IC149"/>
  <c r="IA149"/>
  <c r="IB149"/>
  <c r="B149"/>
  <c r="IE148"/>
  <c r="IG148" s="1"/>
  <c r="IC148"/>
  <c r="IA148"/>
  <c r="IB148"/>
  <c r="B148"/>
  <c r="IE147"/>
  <c r="IG147" s="1"/>
  <c r="IC147"/>
  <c r="IA147"/>
  <c r="IB147"/>
  <c r="B147"/>
  <c r="IE146"/>
  <c r="IG146" s="1"/>
  <c r="IC146"/>
  <c r="IA146"/>
  <c r="IB146"/>
  <c r="B146"/>
  <c r="IB144"/>
  <c r="JM143"/>
  <c r="JL143"/>
  <c r="IJ143"/>
  <c r="IE143"/>
  <c r="IG143" s="1"/>
  <c r="IC143"/>
  <c r="IA143"/>
  <c r="IB143"/>
  <c r="B143"/>
  <c r="JM142"/>
  <c r="JL142"/>
  <c r="IJ142"/>
  <c r="IE142"/>
  <c r="IG142" s="1"/>
  <c r="IC142"/>
  <c r="IA142"/>
  <c r="IB142"/>
  <c r="B142"/>
  <c r="JM141"/>
  <c r="JL141"/>
  <c r="IJ141"/>
  <c r="IE141"/>
  <c r="IG141" s="1"/>
  <c r="IC141"/>
  <c r="IA141"/>
  <c r="IB141"/>
  <c r="B141"/>
  <c r="JM140"/>
  <c r="JL140"/>
  <c r="IJ140"/>
  <c r="IE140"/>
  <c r="IG140" s="1"/>
  <c r="IC140"/>
  <c r="IA140"/>
  <c r="IB140"/>
  <c r="B140"/>
  <c r="JM139"/>
  <c r="JL139"/>
  <c r="IJ139"/>
  <c r="IE139"/>
  <c r="IG139" s="1"/>
  <c r="IC139"/>
  <c r="IA139"/>
  <c r="IB139"/>
  <c r="B139"/>
  <c r="JM138"/>
  <c r="JL138"/>
  <c r="IJ138"/>
  <c r="IE138"/>
  <c r="IG138" s="1"/>
  <c r="IC138"/>
  <c r="IA138"/>
  <c r="IB138"/>
  <c r="B138"/>
  <c r="JM137"/>
  <c r="JL137"/>
  <c r="IJ137"/>
  <c r="IE137"/>
  <c r="IG137" s="1"/>
  <c r="IC137"/>
  <c r="IA137"/>
  <c r="IB137"/>
  <c r="B137"/>
  <c r="JM136"/>
  <c r="JL136"/>
  <c r="IJ136"/>
  <c r="IE136"/>
  <c r="IG136" s="1"/>
  <c r="IC136"/>
  <c r="IA136"/>
  <c r="IB136"/>
  <c r="B136"/>
  <c r="JM135"/>
  <c r="JL135"/>
  <c r="IJ135"/>
  <c r="IE135"/>
  <c r="IG135" s="1"/>
  <c r="IC135"/>
  <c r="IA135"/>
  <c r="IB135"/>
  <c r="B135"/>
  <c r="JM134"/>
  <c r="JL134"/>
  <c r="IJ134"/>
  <c r="IE134"/>
  <c r="IG134" s="1"/>
  <c r="IC134"/>
  <c r="IA134"/>
  <c r="IB134"/>
  <c r="B134"/>
  <c r="JM133"/>
  <c r="JL133"/>
  <c r="IJ133"/>
  <c r="IE133"/>
  <c r="IG133" s="1"/>
  <c r="IC133"/>
  <c r="IA133"/>
  <c r="IB133"/>
  <c r="B133"/>
  <c r="JM132"/>
  <c r="JL132"/>
  <c r="IJ132"/>
  <c r="IE132"/>
  <c r="IG132" s="1"/>
  <c r="IC132"/>
  <c r="IA132"/>
  <c r="IB132"/>
  <c r="B132"/>
  <c r="JM131"/>
  <c r="JL131"/>
  <c r="IJ131"/>
  <c r="IE131"/>
  <c r="IG131" s="1"/>
  <c r="IC131"/>
  <c r="IA131"/>
  <c r="IB131"/>
  <c r="B131"/>
  <c r="JM130"/>
  <c r="JL130"/>
  <c r="IJ130"/>
  <c r="IE130"/>
  <c r="IG130" s="1"/>
  <c r="IC130"/>
  <c r="IA130"/>
  <c r="IB130"/>
  <c r="B130"/>
  <c r="JM129"/>
  <c r="JL129"/>
  <c r="IJ129"/>
  <c r="IE129"/>
  <c r="IG129" s="1"/>
  <c r="IC129"/>
  <c r="IA129"/>
  <c r="IB129"/>
  <c r="B129"/>
  <c r="JM128"/>
  <c r="JL128"/>
  <c r="IJ128"/>
  <c r="IE128"/>
  <c r="IG128" s="1"/>
  <c r="IC128"/>
  <c r="IB128"/>
  <c r="IA128"/>
  <c r="JM127"/>
  <c r="JL127"/>
  <c r="IJ127"/>
  <c r="IE127"/>
  <c r="IG127" s="1"/>
  <c r="IC127"/>
  <c r="IA127"/>
  <c r="IB127"/>
  <c r="B127"/>
  <c r="JM126"/>
  <c r="JL126"/>
  <c r="IJ126"/>
  <c r="IE126"/>
  <c r="IG126" s="1"/>
  <c r="IC126"/>
  <c r="IA126"/>
  <c r="IB126"/>
  <c r="B126"/>
  <c r="JM125"/>
  <c r="JL125"/>
  <c r="IJ125"/>
  <c r="IE125"/>
  <c r="IG125" s="1"/>
  <c r="IC125"/>
  <c r="IA125"/>
  <c r="IB125"/>
  <c r="B125"/>
  <c r="JM124"/>
  <c r="JL124"/>
  <c r="IJ124"/>
  <c r="IE124"/>
  <c r="IG124" s="1"/>
  <c r="IC124"/>
  <c r="IA124"/>
  <c r="IB124"/>
  <c r="B124"/>
  <c r="JM123"/>
  <c r="JL123"/>
  <c r="IJ123"/>
  <c r="IE123"/>
  <c r="IG123" s="1"/>
  <c r="IC123"/>
  <c r="IA123"/>
  <c r="IB123"/>
  <c r="B123"/>
  <c r="JM122"/>
  <c r="JL122"/>
  <c r="IJ122"/>
  <c r="IE122"/>
  <c r="IG122" s="1"/>
  <c r="IC122"/>
  <c r="IA122"/>
  <c r="IB122"/>
  <c r="B122"/>
  <c r="JM121"/>
  <c r="JL121"/>
  <c r="IJ121"/>
  <c r="IE121"/>
  <c r="IG121" s="1"/>
  <c r="IB121"/>
  <c r="IA121"/>
  <c r="JM120"/>
  <c r="JL120"/>
  <c r="IJ120"/>
  <c r="IE120"/>
  <c r="IG120" s="1"/>
  <c r="IA120"/>
  <c r="IB120"/>
  <c r="B120"/>
  <c r="JM119"/>
  <c r="JL119"/>
  <c r="IJ119"/>
  <c r="IE119"/>
  <c r="IG119" s="1"/>
  <c r="IC119"/>
  <c r="IA119"/>
  <c r="IB119"/>
  <c r="B119"/>
  <c r="JM118"/>
  <c r="JL118"/>
  <c r="IJ118"/>
  <c r="IE118"/>
  <c r="IG118" s="1"/>
  <c r="IC118"/>
  <c r="IA118"/>
  <c r="IB118"/>
  <c r="B118"/>
  <c r="JM117"/>
  <c r="JL117"/>
  <c r="IJ117"/>
  <c r="IE117"/>
  <c r="IG117" s="1"/>
  <c r="IC117"/>
  <c r="IA117"/>
  <c r="IB117"/>
  <c r="B117"/>
  <c r="JM116"/>
  <c r="JL116"/>
  <c r="IJ116"/>
  <c r="IE116"/>
  <c r="IG116" s="1"/>
  <c r="IC116"/>
  <c r="IA116"/>
  <c r="IB116"/>
  <c r="B116"/>
  <c r="JM115"/>
  <c r="JL115"/>
  <c r="IJ115"/>
  <c r="IE115"/>
  <c r="IG115" s="1"/>
  <c r="IC115"/>
  <c r="IA115"/>
  <c r="IB115"/>
  <c r="B115"/>
  <c r="JM114"/>
  <c r="JL114"/>
  <c r="IJ114"/>
  <c r="IE114"/>
  <c r="IG114" s="1"/>
  <c r="IC114"/>
  <c r="IA114"/>
  <c r="IB114"/>
  <c r="B114"/>
  <c r="JM113"/>
  <c r="JL113"/>
  <c r="IJ113"/>
  <c r="IE113"/>
  <c r="IG113" s="1"/>
  <c r="IC113"/>
  <c r="IA113"/>
  <c r="IB113"/>
  <c r="B113"/>
  <c r="JM112"/>
  <c r="JL112"/>
  <c r="IJ112"/>
  <c r="IE112"/>
  <c r="IG112" s="1"/>
  <c r="IC112"/>
  <c r="IA112"/>
  <c r="IB112"/>
  <c r="B112"/>
  <c r="JM111"/>
  <c r="JL111"/>
  <c r="IJ111"/>
  <c r="IE111"/>
  <c r="IG111" s="1"/>
  <c r="IC111"/>
  <c r="IA111"/>
  <c r="IB111"/>
  <c r="B111"/>
  <c r="JM110"/>
  <c r="JL110"/>
  <c r="IJ110"/>
  <c r="IE110"/>
  <c r="IG110" s="1"/>
  <c r="IC110"/>
  <c r="IA110"/>
  <c r="IB110"/>
  <c r="B110"/>
  <c r="JM109"/>
  <c r="JL109"/>
  <c r="IJ109"/>
  <c r="IE109"/>
  <c r="IG109" s="1"/>
  <c r="IC109"/>
  <c r="IA109"/>
  <c r="IB109"/>
  <c r="B109"/>
  <c r="JM106"/>
  <c r="JL106"/>
  <c r="JJ106"/>
  <c r="JI106"/>
  <c r="JH106"/>
  <c r="JG106"/>
  <c r="JF106"/>
  <c r="JE106"/>
  <c r="JD106"/>
  <c r="IT106"/>
  <c r="IS106"/>
  <c r="IR106"/>
  <c r="IQ106"/>
  <c r="IP106"/>
  <c r="IE106"/>
  <c r="IG106" s="1"/>
  <c r="IC106"/>
  <c r="IA106"/>
  <c r="IB106"/>
  <c r="B106"/>
  <c r="A106"/>
  <c r="JM105"/>
  <c r="JL105"/>
  <c r="JJ105"/>
  <c r="JI105"/>
  <c r="JH105"/>
  <c r="JG105"/>
  <c r="JF105"/>
  <c r="JE105"/>
  <c r="JD105"/>
  <c r="IT105"/>
  <c r="IS105"/>
  <c r="IR105"/>
  <c r="IQ105"/>
  <c r="IP105"/>
  <c r="IE105"/>
  <c r="IG105" s="1"/>
  <c r="IC105"/>
  <c r="IA105"/>
  <c r="IB105"/>
  <c r="B105"/>
  <c r="A105"/>
  <c r="JM104"/>
  <c r="JL104"/>
  <c r="JJ104"/>
  <c r="JX104" s="1"/>
  <c r="JH104"/>
  <c r="JG104"/>
  <c r="JF104"/>
  <c r="JE104"/>
  <c r="JD104"/>
  <c r="IT104"/>
  <c r="IS104"/>
  <c r="IR104"/>
  <c r="IQ104"/>
  <c r="IP104"/>
  <c r="IE104"/>
  <c r="IG104" s="1"/>
  <c r="IC104"/>
  <c r="IA104"/>
  <c r="JI104" s="1"/>
  <c r="IB104"/>
  <c r="B104"/>
  <c r="A104"/>
  <c r="JM103"/>
  <c r="JL103"/>
  <c r="JF103"/>
  <c r="JE103"/>
  <c r="IT103"/>
  <c r="IS103"/>
  <c r="IR103"/>
  <c r="IQ103"/>
  <c r="IP103"/>
  <c r="IE103"/>
  <c r="IG103" s="1"/>
  <c r="IC103"/>
  <c r="IA103"/>
  <c r="JD103" s="1"/>
  <c r="IB103"/>
  <c r="B103"/>
  <c r="A103"/>
  <c r="JM102"/>
  <c r="JL102"/>
  <c r="JJ102"/>
  <c r="JX102" s="1"/>
  <c r="JI102"/>
  <c r="JH102"/>
  <c r="JG102"/>
  <c r="JF102"/>
  <c r="JE102"/>
  <c r="JD102"/>
  <c r="IT102"/>
  <c r="IS102"/>
  <c r="IR102"/>
  <c r="IQ102"/>
  <c r="IP102"/>
  <c r="IE102"/>
  <c r="IG102" s="1"/>
  <c r="IC102"/>
  <c r="IA102"/>
  <c r="IB102"/>
  <c r="B102"/>
  <c r="A102"/>
  <c r="JM101"/>
  <c r="JL101"/>
  <c r="JJ101"/>
  <c r="JX101" s="1"/>
  <c r="JI101"/>
  <c r="JH101"/>
  <c r="JG101"/>
  <c r="JF101"/>
  <c r="JE101"/>
  <c r="JD101"/>
  <c r="IT101"/>
  <c r="IS101"/>
  <c r="IR101"/>
  <c r="IQ101"/>
  <c r="IP101"/>
  <c r="IE101"/>
  <c r="IG101" s="1"/>
  <c r="IC101"/>
  <c r="IA101"/>
  <c r="IB101"/>
  <c r="B101"/>
  <c r="A101"/>
  <c r="JM100"/>
  <c r="JL100"/>
  <c r="JJ100"/>
  <c r="JX100" s="1"/>
  <c r="JI100"/>
  <c r="JH100"/>
  <c r="JG100"/>
  <c r="JF100"/>
  <c r="JE100"/>
  <c r="JD100"/>
  <c r="IT100"/>
  <c r="IS100"/>
  <c r="IR100"/>
  <c r="IQ100"/>
  <c r="IP100"/>
  <c r="IE100"/>
  <c r="IG100" s="1"/>
  <c r="IC100"/>
  <c r="IA100"/>
  <c r="IB100"/>
  <c r="B100"/>
  <c r="A100"/>
  <c r="JM99"/>
  <c r="JL99"/>
  <c r="JJ99"/>
  <c r="JX99" s="1"/>
  <c r="JI99"/>
  <c r="JH99"/>
  <c r="JG99"/>
  <c r="JF99"/>
  <c r="JE99"/>
  <c r="JD99"/>
  <c r="IT99"/>
  <c r="IS99"/>
  <c r="IR99"/>
  <c r="IQ99"/>
  <c r="IP99"/>
  <c r="IE99"/>
  <c r="IG99" s="1"/>
  <c r="IC99"/>
  <c r="IA99"/>
  <c r="IB99"/>
  <c r="B99"/>
  <c r="A99"/>
  <c r="JM98"/>
  <c r="JL98"/>
  <c r="JJ98"/>
  <c r="JX98" s="1"/>
  <c r="JI98"/>
  <c r="JH98"/>
  <c r="JG98"/>
  <c r="JF98"/>
  <c r="JE98"/>
  <c r="JD98"/>
  <c r="IT98"/>
  <c r="IS98"/>
  <c r="IR98"/>
  <c r="IQ98"/>
  <c r="IP98"/>
  <c r="IE98"/>
  <c r="IG98" s="1"/>
  <c r="IC98"/>
  <c r="IA98"/>
  <c r="IB98"/>
  <c r="B98"/>
  <c r="A98"/>
  <c r="JM95"/>
  <c r="JL95"/>
  <c r="IT95"/>
  <c r="IS95"/>
  <c r="IR95"/>
  <c r="IQ95"/>
  <c r="IP95"/>
  <c r="IE95"/>
  <c r="IG95" s="1"/>
  <c r="IC95"/>
  <c r="IA95"/>
  <c r="IB95"/>
  <c r="B95"/>
  <c r="A95"/>
  <c r="JM94"/>
  <c r="JL94"/>
  <c r="IT94"/>
  <c r="IS94"/>
  <c r="IR94"/>
  <c r="IQ94"/>
  <c r="IP94"/>
  <c r="IE94"/>
  <c r="IG94" s="1"/>
  <c r="IC94"/>
  <c r="IA94"/>
  <c r="IB94"/>
  <c r="B94"/>
  <c r="A94"/>
  <c r="JM93"/>
  <c r="JL93"/>
  <c r="IT93"/>
  <c r="IS93"/>
  <c r="IR93"/>
  <c r="IQ93"/>
  <c r="IP93"/>
  <c r="IE93"/>
  <c r="IG93" s="1"/>
  <c r="IC93"/>
  <c r="IA93"/>
  <c r="IB93"/>
  <c r="B93"/>
  <c r="A93"/>
  <c r="JM92"/>
  <c r="JL92"/>
  <c r="IT92"/>
  <c r="IS92"/>
  <c r="IR92"/>
  <c r="IQ92"/>
  <c r="IP92"/>
  <c r="IE92"/>
  <c r="IG92" s="1"/>
  <c r="IC92"/>
  <c r="IA92"/>
  <c r="IB92"/>
  <c r="B92"/>
  <c r="A92"/>
  <c r="JM91"/>
  <c r="JL91"/>
  <c r="IT91"/>
  <c r="IS91"/>
  <c r="IR91"/>
  <c r="IQ91"/>
  <c r="IP91"/>
  <c r="IE91"/>
  <c r="IG91" s="1"/>
  <c r="IC91"/>
  <c r="IA91"/>
  <c r="IB91"/>
  <c r="B91"/>
  <c r="A91"/>
  <c r="JM90"/>
  <c r="JL90"/>
  <c r="IT90"/>
  <c r="IS90"/>
  <c r="IR90"/>
  <c r="IQ90"/>
  <c r="IP90"/>
  <c r="IE90"/>
  <c r="IG90" s="1"/>
  <c r="IC90"/>
  <c r="IA90"/>
  <c r="IB90"/>
  <c r="B90"/>
  <c r="A90"/>
  <c r="JM89"/>
  <c r="JL89"/>
  <c r="IT89"/>
  <c r="IS89"/>
  <c r="IR89"/>
  <c r="IQ89"/>
  <c r="IP89"/>
  <c r="IE89"/>
  <c r="IG89" s="1"/>
  <c r="IC89"/>
  <c r="IA89"/>
  <c r="IB89"/>
  <c r="B89"/>
  <c r="A89"/>
  <c r="JM88"/>
  <c r="JL88"/>
  <c r="IT88"/>
  <c r="IS88"/>
  <c r="IR88"/>
  <c r="IQ88"/>
  <c r="IP88"/>
  <c r="IE88"/>
  <c r="IG88" s="1"/>
  <c r="IC88"/>
  <c r="IA88"/>
  <c r="IB88"/>
  <c r="B88"/>
  <c r="A88"/>
  <c r="JM87"/>
  <c r="JL87"/>
  <c r="IT87"/>
  <c r="IS87"/>
  <c r="IR87"/>
  <c r="IQ87"/>
  <c r="IP87"/>
  <c r="IE87"/>
  <c r="IG87" s="1"/>
  <c r="IC87"/>
  <c r="IA87"/>
  <c r="IB87"/>
  <c r="B87"/>
  <c r="A87"/>
  <c r="JM86"/>
  <c r="JL86"/>
  <c r="IT86"/>
  <c r="IS86"/>
  <c r="IR86"/>
  <c r="IQ86"/>
  <c r="IP86"/>
  <c r="IE86"/>
  <c r="IG86" s="1"/>
  <c r="IC86"/>
  <c r="IA86"/>
  <c r="IB86"/>
  <c r="B86"/>
  <c r="A86"/>
  <c r="JM83"/>
  <c r="JL83"/>
  <c r="JJ83"/>
  <c r="JX83" s="1"/>
  <c r="JI83"/>
  <c r="JH83"/>
  <c r="JG83"/>
  <c r="JF83"/>
  <c r="JE83"/>
  <c r="JD83"/>
  <c r="IX83"/>
  <c r="IT83"/>
  <c r="IS83"/>
  <c r="IR83"/>
  <c r="IQ83"/>
  <c r="IP83"/>
  <c r="IE83"/>
  <c r="IG83" s="1"/>
  <c r="IC83"/>
  <c r="IA83"/>
  <c r="IB83"/>
  <c r="B83"/>
  <c r="A83"/>
  <c r="JM82"/>
  <c r="JL82"/>
  <c r="JJ82"/>
  <c r="JX82" s="1"/>
  <c r="JI82"/>
  <c r="JH82"/>
  <c r="JG82"/>
  <c r="JF82"/>
  <c r="JE82"/>
  <c r="JD82"/>
  <c r="IX82"/>
  <c r="IT82"/>
  <c r="IS82"/>
  <c r="IR82"/>
  <c r="IQ82"/>
  <c r="IP82"/>
  <c r="IE82"/>
  <c r="IG82" s="1"/>
  <c r="IC82"/>
  <c r="IA82"/>
  <c r="IB82"/>
  <c r="B82"/>
  <c r="A82"/>
  <c r="JM81"/>
  <c r="JL81"/>
  <c r="JJ81"/>
  <c r="JX81" s="1"/>
  <c r="JI81"/>
  <c r="JH81"/>
  <c r="JG81"/>
  <c r="JF81"/>
  <c r="JE81"/>
  <c r="JD81"/>
  <c r="IX81"/>
  <c r="IT81"/>
  <c r="IS81"/>
  <c r="IR81"/>
  <c r="IQ81"/>
  <c r="IP81"/>
  <c r="IE81"/>
  <c r="IG81" s="1"/>
  <c r="IC81"/>
  <c r="IA81"/>
  <c r="IB81"/>
  <c r="B81"/>
  <c r="A81"/>
  <c r="JM80"/>
  <c r="JL80"/>
  <c r="JJ80"/>
  <c r="JX80" s="1"/>
  <c r="JI80"/>
  <c r="JH80"/>
  <c r="JG80"/>
  <c r="JF80"/>
  <c r="JE80"/>
  <c r="JD80"/>
  <c r="IX80"/>
  <c r="IT80"/>
  <c r="IS80"/>
  <c r="IR80"/>
  <c r="IQ80"/>
  <c r="IP80"/>
  <c r="IE80"/>
  <c r="IG80" s="1"/>
  <c r="IC80"/>
  <c r="IA80"/>
  <c r="IB80"/>
  <c r="B80"/>
  <c r="A80"/>
  <c r="JM79"/>
  <c r="JL79"/>
  <c r="JJ79"/>
  <c r="JX79" s="1"/>
  <c r="JI79"/>
  <c r="JH79"/>
  <c r="JG79"/>
  <c r="JF79"/>
  <c r="JE79"/>
  <c r="JD79"/>
  <c r="IX79"/>
  <c r="IT79"/>
  <c r="IS79"/>
  <c r="IR79"/>
  <c r="IQ79"/>
  <c r="IP79"/>
  <c r="IE79"/>
  <c r="IG79" s="1"/>
  <c r="IC79"/>
  <c r="IA79"/>
  <c r="IB79"/>
  <c r="B79"/>
  <c r="A79"/>
  <c r="JM78"/>
  <c r="JL78"/>
  <c r="JJ78"/>
  <c r="JX78" s="1"/>
  <c r="JI78"/>
  <c r="JH78"/>
  <c r="JG78"/>
  <c r="JF78"/>
  <c r="JE78"/>
  <c r="JD78"/>
  <c r="IX78"/>
  <c r="IT78"/>
  <c r="IS78"/>
  <c r="IR78"/>
  <c r="IQ78"/>
  <c r="IP78"/>
  <c r="IE78"/>
  <c r="IG78" s="1"/>
  <c r="IC78"/>
  <c r="IA78"/>
  <c r="IB78"/>
  <c r="B78"/>
  <c r="A78"/>
  <c r="JM77"/>
  <c r="JL77"/>
  <c r="JJ77"/>
  <c r="JX77" s="1"/>
  <c r="JI77"/>
  <c r="JH77"/>
  <c r="JG77"/>
  <c r="JF77"/>
  <c r="JE77"/>
  <c r="JD77"/>
  <c r="IX77"/>
  <c r="IT77"/>
  <c r="IS77"/>
  <c r="IR77"/>
  <c r="IQ77"/>
  <c r="IP77"/>
  <c r="IE77"/>
  <c r="IG77" s="1"/>
  <c r="IC77"/>
  <c r="IA77"/>
  <c r="IB77"/>
  <c r="B77"/>
  <c r="A77"/>
  <c r="JM76"/>
  <c r="JL76"/>
  <c r="JH76"/>
  <c r="JG76"/>
  <c r="JD76"/>
  <c r="IX76"/>
  <c r="IT76"/>
  <c r="IS76"/>
  <c r="IR76"/>
  <c r="IQ76"/>
  <c r="IP76"/>
  <c r="IE76"/>
  <c r="IG76" s="1"/>
  <c r="IC76"/>
  <c r="IA76"/>
  <c r="JE76" s="1"/>
  <c r="IB76"/>
  <c r="B76"/>
  <c r="A76"/>
  <c r="JM75"/>
  <c r="JL75"/>
  <c r="JJ75"/>
  <c r="JX75" s="1"/>
  <c r="JI75"/>
  <c r="JH75"/>
  <c r="JG75"/>
  <c r="JF75"/>
  <c r="JE75"/>
  <c r="JD75"/>
  <c r="IX75"/>
  <c r="IT75"/>
  <c r="IS75"/>
  <c r="IR75"/>
  <c r="IQ75"/>
  <c r="IP75"/>
  <c r="IE75"/>
  <c r="IG75" s="1"/>
  <c r="IC75"/>
  <c r="IA75"/>
  <c r="IB75"/>
  <c r="B75"/>
  <c r="A75"/>
  <c r="JM74"/>
  <c r="JL74"/>
  <c r="JJ74"/>
  <c r="JX74" s="1"/>
  <c r="JI74"/>
  <c r="JH74"/>
  <c r="JG74"/>
  <c r="JF74"/>
  <c r="JE74"/>
  <c r="JD74"/>
  <c r="IX74"/>
  <c r="IT74"/>
  <c r="IS74"/>
  <c r="IR74"/>
  <c r="IQ74"/>
  <c r="IP74"/>
  <c r="IE74"/>
  <c r="IG74" s="1"/>
  <c r="IC74"/>
  <c r="IA74"/>
  <c r="IB74"/>
  <c r="B74"/>
  <c r="A74"/>
  <c r="JM73"/>
  <c r="JL73"/>
  <c r="JJ73"/>
  <c r="JX73" s="1"/>
  <c r="JI73"/>
  <c r="JH73"/>
  <c r="JG73"/>
  <c r="JF73"/>
  <c r="JE73"/>
  <c r="JD73"/>
  <c r="IX73"/>
  <c r="IT73"/>
  <c r="IS73"/>
  <c r="IR73"/>
  <c r="IQ73"/>
  <c r="IP73"/>
  <c r="IE73"/>
  <c r="IG73" s="1"/>
  <c r="IC73"/>
  <c r="IA73"/>
  <c r="IB73"/>
  <c r="B73"/>
  <c r="A73"/>
  <c r="JM72"/>
  <c r="JL72"/>
  <c r="JJ72"/>
  <c r="JX72" s="1"/>
  <c r="JI72"/>
  <c r="JH72"/>
  <c r="JG72"/>
  <c r="JF72"/>
  <c r="JE72"/>
  <c r="JD72"/>
  <c r="IX72"/>
  <c r="IT72"/>
  <c r="IS72"/>
  <c r="IR72"/>
  <c r="IQ72"/>
  <c r="IP72"/>
  <c r="IE72"/>
  <c r="IG72" s="1"/>
  <c r="IC72"/>
  <c r="IA72"/>
  <c r="IB72"/>
  <c r="B72"/>
  <c r="A72"/>
  <c r="JM71"/>
  <c r="JL71"/>
  <c r="JJ71"/>
  <c r="JX71" s="1"/>
  <c r="JI71"/>
  <c r="JH71"/>
  <c r="JG71"/>
  <c r="JF71"/>
  <c r="JE71"/>
  <c r="JD71"/>
  <c r="IX71"/>
  <c r="IT71"/>
  <c r="IS71"/>
  <c r="IR71"/>
  <c r="IQ71"/>
  <c r="IP71"/>
  <c r="IE71"/>
  <c r="IG71" s="1"/>
  <c r="IC71"/>
  <c r="IA71"/>
  <c r="IB71"/>
  <c r="B71"/>
  <c r="A71"/>
  <c r="JM70"/>
  <c r="JL70"/>
  <c r="JF70"/>
  <c r="JE70"/>
  <c r="IX70"/>
  <c r="IT70"/>
  <c r="IS70"/>
  <c r="IR70"/>
  <c r="IQ70"/>
  <c r="IP70"/>
  <c r="IE70"/>
  <c r="IG70" s="1"/>
  <c r="IC70"/>
  <c r="IA70"/>
  <c r="JG70" s="1"/>
  <c r="IB70"/>
  <c r="B70"/>
  <c r="A70"/>
  <c r="JM69"/>
  <c r="JL69"/>
  <c r="JJ69"/>
  <c r="JX69" s="1"/>
  <c r="JI69"/>
  <c r="JH69"/>
  <c r="JG69"/>
  <c r="JF69"/>
  <c r="JE69"/>
  <c r="JD69"/>
  <c r="IX69"/>
  <c r="IT69"/>
  <c r="IS69"/>
  <c r="IR69"/>
  <c r="IQ69"/>
  <c r="IP69"/>
  <c r="IE69"/>
  <c r="IG69" s="1"/>
  <c r="IC69"/>
  <c r="IA69"/>
  <c r="B69"/>
  <c r="A69"/>
  <c r="JM66"/>
  <c r="JL66"/>
  <c r="IT66"/>
  <c r="IS66"/>
  <c r="IR66"/>
  <c r="IQ66"/>
  <c r="IP66"/>
  <c r="IE66"/>
  <c r="IG66" s="1"/>
  <c r="IC66"/>
  <c r="IA66"/>
  <c r="IB66"/>
  <c r="B66"/>
  <c r="A66"/>
  <c r="JM65"/>
  <c r="JL65"/>
  <c r="IT65"/>
  <c r="IS65"/>
  <c r="IR65"/>
  <c r="IQ65"/>
  <c r="IP65"/>
  <c r="IE65"/>
  <c r="IG65" s="1"/>
  <c r="IC65"/>
  <c r="IA65"/>
  <c r="IB65"/>
  <c r="B65"/>
  <c r="A65"/>
  <c r="JM64"/>
  <c r="JL64"/>
  <c r="IT64"/>
  <c r="IS64"/>
  <c r="IR64"/>
  <c r="IQ64"/>
  <c r="IP64"/>
  <c r="IE64"/>
  <c r="IG64" s="1"/>
  <c r="IC64"/>
  <c r="IA64"/>
  <c r="IB64"/>
  <c r="B64"/>
  <c r="A64"/>
  <c r="JM63"/>
  <c r="JL63"/>
  <c r="IT63"/>
  <c r="IS63"/>
  <c r="IR63"/>
  <c r="IQ63"/>
  <c r="IP63"/>
  <c r="IE63"/>
  <c r="IG63" s="1"/>
  <c r="IC63"/>
  <c r="IA63"/>
  <c r="IB63"/>
  <c r="B63"/>
  <c r="A63"/>
  <c r="JM62"/>
  <c r="JL62"/>
  <c r="IT62"/>
  <c r="IS62"/>
  <c r="IR62"/>
  <c r="IQ62"/>
  <c r="IP62"/>
  <c r="IE62"/>
  <c r="IG62" s="1"/>
  <c r="IC62"/>
  <c r="IA62"/>
  <c r="IB62"/>
  <c r="B62"/>
  <c r="A62"/>
  <c r="JM61"/>
  <c r="JL61"/>
  <c r="IT61"/>
  <c r="IS61"/>
  <c r="IR61"/>
  <c r="IQ61"/>
  <c r="IP61"/>
  <c r="IE61"/>
  <c r="IG61" s="1"/>
  <c r="IC61"/>
  <c r="IA61"/>
  <c r="IB61"/>
  <c r="B61"/>
  <c r="A61"/>
  <c r="JM60"/>
  <c r="JL60"/>
  <c r="IT60"/>
  <c r="IS60"/>
  <c r="IR60"/>
  <c r="IQ60"/>
  <c r="IP60"/>
  <c r="IE60"/>
  <c r="IG60" s="1"/>
  <c r="IC60"/>
  <c r="IA60"/>
  <c r="IB60"/>
  <c r="B60"/>
  <c r="A60"/>
  <c r="JM59"/>
  <c r="JL59"/>
  <c r="IT59"/>
  <c r="IS59"/>
  <c r="IR59"/>
  <c r="IQ59"/>
  <c r="IP59"/>
  <c r="IE59"/>
  <c r="IG59" s="1"/>
  <c r="IC59"/>
  <c r="IA59"/>
  <c r="IB59"/>
  <c r="B59"/>
  <c r="A59"/>
  <c r="JM56"/>
  <c r="JL56"/>
  <c r="IT56"/>
  <c r="IS56"/>
  <c r="IR56"/>
  <c r="IQ56"/>
  <c r="IP56"/>
  <c r="IE56"/>
  <c r="IG56" s="1"/>
  <c r="IC56"/>
  <c r="IA56"/>
  <c r="IB56"/>
  <c r="B56"/>
  <c r="A56"/>
  <c r="JM55"/>
  <c r="JL55"/>
  <c r="IT55"/>
  <c r="IS55"/>
  <c r="IR55"/>
  <c r="IQ55"/>
  <c r="IP55"/>
  <c r="IE55"/>
  <c r="IG55" s="1"/>
  <c r="IC55"/>
  <c r="IA55"/>
  <c r="IB55"/>
  <c r="B55"/>
  <c r="A55"/>
  <c r="JM54"/>
  <c r="JL54"/>
  <c r="IT54"/>
  <c r="IS54"/>
  <c r="IR54"/>
  <c r="IQ54"/>
  <c r="IP54"/>
  <c r="IE54"/>
  <c r="IG54" s="1"/>
  <c r="IC54"/>
  <c r="IA54"/>
  <c r="IB54"/>
  <c r="B54"/>
  <c r="A54"/>
  <c r="JM53"/>
  <c r="JL53"/>
  <c r="IT53"/>
  <c r="IS53"/>
  <c r="IR53"/>
  <c r="IQ53"/>
  <c r="IP53"/>
  <c r="IE53"/>
  <c r="IG53" s="1"/>
  <c r="IC53"/>
  <c r="IA53"/>
  <c r="IB53"/>
  <c r="B53"/>
  <c r="A53"/>
  <c r="JM52"/>
  <c r="JL52"/>
  <c r="IT52"/>
  <c r="IS52"/>
  <c r="IR52"/>
  <c r="IQ52"/>
  <c r="IP52"/>
  <c r="IE52"/>
  <c r="IG52" s="1"/>
  <c r="IC52"/>
  <c r="IA52"/>
  <c r="IB52"/>
  <c r="B52"/>
  <c r="A52"/>
  <c r="JM51"/>
  <c r="JL51"/>
  <c r="IT51"/>
  <c r="IS51"/>
  <c r="IR51"/>
  <c r="IQ51"/>
  <c r="IP51"/>
  <c r="IE51"/>
  <c r="IG51" s="1"/>
  <c r="IC51"/>
  <c r="IA51"/>
  <c r="IB51"/>
  <c r="B51"/>
  <c r="A51"/>
  <c r="JM50"/>
  <c r="JL50"/>
  <c r="IT50"/>
  <c r="IS50"/>
  <c r="IR50"/>
  <c r="IQ50"/>
  <c r="IP50"/>
  <c r="IE50"/>
  <c r="IG50" s="1"/>
  <c r="IC50"/>
  <c r="IA50"/>
  <c r="IB50"/>
  <c r="B50"/>
  <c r="A50"/>
  <c r="JM49"/>
  <c r="JL49"/>
  <c r="IT49"/>
  <c r="IS49"/>
  <c r="IR49"/>
  <c r="IQ49"/>
  <c r="IP49"/>
  <c r="IE49"/>
  <c r="IG49" s="1"/>
  <c r="IC49"/>
  <c r="IA49"/>
  <c r="IB49"/>
  <c r="B49"/>
  <c r="A49"/>
  <c r="JM48"/>
  <c r="IT48"/>
  <c r="IS48"/>
  <c r="IR48"/>
  <c r="IQ48"/>
  <c r="IP48"/>
  <c r="IE48"/>
  <c r="IG48" s="1"/>
  <c r="IC48"/>
  <c r="IA48"/>
  <c r="JL48" s="1"/>
  <c r="IB48"/>
  <c r="B48"/>
  <c r="A48"/>
  <c r="JM47"/>
  <c r="IT47"/>
  <c r="IS47"/>
  <c r="IR47"/>
  <c r="IQ47"/>
  <c r="IP47"/>
  <c r="IE47"/>
  <c r="IG47" s="1"/>
  <c r="IC47"/>
  <c r="IA47"/>
  <c r="JL47" s="1"/>
  <c r="IB47"/>
  <c r="B47"/>
  <c r="A47"/>
  <c r="JM46"/>
  <c r="IT46"/>
  <c r="IS46"/>
  <c r="IR46"/>
  <c r="IQ46"/>
  <c r="IP46"/>
  <c r="IE46"/>
  <c r="IG46" s="1"/>
  <c r="IC46"/>
  <c r="IA46"/>
  <c r="JL46" s="1"/>
  <c r="IB46"/>
  <c r="B46"/>
  <c r="A46"/>
  <c r="JM45"/>
  <c r="IT45"/>
  <c r="IS45"/>
  <c r="IR45"/>
  <c r="IQ45"/>
  <c r="IP45"/>
  <c r="IE45"/>
  <c r="IG45" s="1"/>
  <c r="IC45"/>
  <c r="IA45"/>
  <c r="JL45" s="1"/>
  <c r="IB45"/>
  <c r="B45"/>
  <c r="A45"/>
  <c r="JM44"/>
  <c r="JL44"/>
  <c r="IT44"/>
  <c r="IS44"/>
  <c r="IR44"/>
  <c r="IQ44"/>
  <c r="IP44"/>
  <c r="IE44"/>
  <c r="IG44" s="1"/>
  <c r="IC44"/>
  <c r="IA44"/>
  <c r="IB44"/>
  <c r="B44"/>
  <c r="A44"/>
  <c r="HX40"/>
  <c r="BC40"/>
  <c r="AP40"/>
  <c r="AG40"/>
  <c r="HX39"/>
  <c r="HW39"/>
  <c r="BC39"/>
  <c r="AP39"/>
  <c r="AG39"/>
  <c r="IG36"/>
  <c r="IE36"/>
  <c r="IG35"/>
  <c r="IE35"/>
  <c r="IE34"/>
  <c r="IG34" s="1"/>
  <c r="IG33"/>
  <c r="IE33"/>
  <c r="IE32"/>
  <c r="IG32" s="1"/>
  <c r="IG31"/>
  <c r="IE31"/>
  <c r="IG30"/>
  <c r="IE30"/>
  <c r="IG29"/>
  <c r="IE29"/>
  <c r="IG28"/>
  <c r="IE28"/>
  <c r="IG27"/>
  <c r="IE27"/>
  <c r="IE26"/>
  <c r="IG26" s="1"/>
  <c r="IG25"/>
  <c r="IE25"/>
  <c r="IE24"/>
  <c r="IG24" s="1"/>
  <c r="IG23"/>
  <c r="IE23"/>
  <c r="IG22"/>
  <c r="IE22"/>
  <c r="IG21"/>
  <c r="IE21"/>
  <c r="IG20"/>
  <c r="IE20"/>
  <c r="IG19"/>
  <c r="IE19"/>
  <c r="IB19"/>
  <c r="IG18"/>
  <c r="IE18"/>
  <c r="IB18"/>
  <c r="IG17"/>
  <c r="IE17"/>
  <c r="IB17"/>
  <c r="IG16"/>
  <c r="IE16"/>
  <c r="IB16"/>
  <c r="IG15"/>
  <c r="IE15"/>
  <c r="IB15"/>
  <c r="IE14"/>
  <c r="IG14" s="1"/>
  <c r="IB14"/>
  <c r="IE13"/>
  <c r="IG13" s="1"/>
  <c r="IB13"/>
  <c r="IE12"/>
  <c r="IG12" s="1"/>
  <c r="IB12"/>
  <c r="IE11"/>
  <c r="IG11" s="1"/>
  <c r="IB11"/>
  <c r="IG10"/>
  <c r="IE10"/>
  <c r="IB10"/>
  <c r="JI70" l="1"/>
  <c r="JJ70"/>
  <c r="JX70" s="1"/>
  <c r="IS85"/>
  <c r="IT58"/>
  <c r="AP41" s="1"/>
  <c r="IO77"/>
  <c r="IP58"/>
  <c r="IS97"/>
  <c r="II5"/>
  <c r="IR58"/>
  <c r="IO81"/>
  <c r="IO69"/>
  <c r="IT68"/>
  <c r="BC41" s="1"/>
  <c r="IT85"/>
  <c r="IX10"/>
  <c r="HW40" s="1"/>
  <c r="IP43"/>
  <c r="IQ58"/>
  <c r="IO72"/>
  <c r="IR97"/>
  <c r="IQ85"/>
  <c r="IR43"/>
  <c r="IS58"/>
  <c r="IO71"/>
  <c r="IQ43"/>
  <c r="IO70"/>
  <c r="IQ68"/>
  <c r="IO74"/>
  <c r="IO75"/>
  <c r="IO78"/>
  <c r="IO82"/>
  <c r="IO83"/>
  <c r="IR85"/>
  <c r="IP85"/>
  <c r="IP97"/>
  <c r="IS68"/>
  <c r="IO73"/>
  <c r="JE10"/>
  <c r="JS68" s="1"/>
  <c r="IO79"/>
  <c r="IO80"/>
  <c r="IQ97"/>
  <c r="IT97"/>
  <c r="HX41" s="1"/>
  <c r="IR68"/>
  <c r="IO76"/>
  <c r="IS43"/>
  <c r="IG9"/>
  <c r="II286" s="1"/>
  <c r="IT43"/>
  <c r="AG41" s="1"/>
  <c r="IH9"/>
  <c r="HX3" s="1"/>
  <c r="JJ76"/>
  <c r="IP68"/>
  <c r="JD70"/>
  <c r="JD10" s="1"/>
  <c r="JI76"/>
  <c r="JJ103"/>
  <c r="JX103" s="1"/>
  <c r="JI103"/>
  <c r="JH103"/>
  <c r="JF76"/>
  <c r="JF10" s="1"/>
  <c r="JG103"/>
  <c r="JG10" s="1"/>
  <c r="JH70"/>
  <c r="HW41" l="1"/>
  <c r="IO68"/>
  <c r="JS97"/>
  <c r="JM10" s="1"/>
  <c r="HY156" s="1"/>
  <c r="IA156" s="1"/>
  <c r="JH10"/>
  <c r="JV97" s="1"/>
  <c r="JI10"/>
  <c r="JW68" s="1"/>
  <c r="II149"/>
  <c r="II129"/>
  <c r="II32"/>
  <c r="II23"/>
  <c r="II134"/>
  <c r="II150"/>
  <c r="II30"/>
  <c r="II63"/>
  <c r="II33"/>
  <c r="II304"/>
  <c r="II158"/>
  <c r="II151"/>
  <c r="II94"/>
  <c r="II119"/>
  <c r="II52"/>
  <c r="II307"/>
  <c r="II82"/>
  <c r="II44"/>
  <c r="II114"/>
  <c r="II288"/>
  <c r="II316"/>
  <c r="II73"/>
  <c r="II116"/>
  <c r="II313"/>
  <c r="II99"/>
  <c r="HX2"/>
  <c r="II64"/>
  <c r="II131"/>
  <c r="II301"/>
  <c r="II31"/>
  <c r="II292"/>
  <c r="II91"/>
  <c r="II122"/>
  <c r="II159"/>
  <c r="II74"/>
  <c r="II281"/>
  <c r="II71"/>
  <c r="II136"/>
  <c r="II11"/>
  <c r="II45"/>
  <c r="II53"/>
  <c r="II282"/>
  <c r="II24"/>
  <c r="II112"/>
  <c r="II299"/>
  <c r="II86"/>
  <c r="II296"/>
  <c r="II62"/>
  <c r="II98"/>
  <c r="II143"/>
  <c r="II18"/>
  <c r="II284"/>
  <c r="II69"/>
  <c r="IB69" s="1"/>
  <c r="II117"/>
  <c r="II157"/>
  <c r="II25"/>
  <c r="II148"/>
  <c r="II22"/>
  <c r="II132"/>
  <c r="II312"/>
  <c r="II35"/>
  <c r="II51"/>
  <c r="II101"/>
  <c r="II110"/>
  <c r="II127"/>
  <c r="II83"/>
  <c r="II291"/>
  <c r="II61"/>
  <c r="II93"/>
  <c r="II141"/>
  <c r="II16"/>
  <c r="II106"/>
  <c r="II36"/>
  <c r="II115"/>
  <c r="II156"/>
  <c r="II10"/>
  <c r="II147"/>
  <c r="II308"/>
  <c r="II130"/>
  <c r="II305"/>
  <c r="II27"/>
  <c r="II50"/>
  <c r="II88"/>
  <c r="II310"/>
  <c r="II100"/>
  <c r="II125"/>
  <c r="II70"/>
  <c r="II287"/>
  <c r="II60"/>
  <c r="II80"/>
  <c r="II139"/>
  <c r="II14"/>
  <c r="II105"/>
  <c r="II28"/>
  <c r="II113"/>
  <c r="II155"/>
  <c r="II315"/>
  <c r="II146"/>
  <c r="II300"/>
  <c r="II128"/>
  <c r="II297"/>
  <c r="II19"/>
  <c r="II49"/>
  <c r="II81"/>
  <c r="II302"/>
  <c r="II95"/>
  <c r="II123"/>
  <c r="II29"/>
  <c r="II283"/>
  <c r="II59"/>
  <c r="II75"/>
  <c r="II137"/>
  <c r="II12"/>
  <c r="II92"/>
  <c r="II20"/>
  <c r="II111"/>
  <c r="II152"/>
  <c r="II311"/>
  <c r="II103"/>
  <c r="II293"/>
  <c r="II102"/>
  <c r="II142"/>
  <c r="II17"/>
  <c r="II48"/>
  <c r="II56"/>
  <c r="II294"/>
  <c r="II87"/>
  <c r="II121"/>
  <c r="II21"/>
  <c r="II172"/>
  <c r="II34"/>
  <c r="II66"/>
  <c r="II135"/>
  <c r="II314"/>
  <c r="II77"/>
  <c r="II306"/>
  <c r="II109"/>
  <c r="II126"/>
  <c r="II303"/>
  <c r="II90"/>
  <c r="II289"/>
  <c r="II89"/>
  <c r="II140"/>
  <c r="II15"/>
  <c r="II47"/>
  <c r="II55"/>
  <c r="II290"/>
  <c r="II78"/>
  <c r="II118"/>
  <c r="II317"/>
  <c r="II120"/>
  <c r="II26"/>
  <c r="II65"/>
  <c r="II133"/>
  <c r="II309"/>
  <c r="II72"/>
  <c r="II298"/>
  <c r="II104"/>
  <c r="II124"/>
  <c r="II295"/>
  <c r="II79"/>
  <c r="II285"/>
  <c r="II76"/>
  <c r="II138"/>
  <c r="II13"/>
  <c r="II46"/>
  <c r="II54"/>
  <c r="JT97"/>
  <c r="JT68"/>
  <c r="JU97"/>
  <c r="JU68"/>
  <c r="JJ10"/>
  <c r="JX76"/>
  <c r="JR68"/>
  <c r="JR97"/>
  <c r="JQ97"/>
  <c r="IJ9"/>
  <c r="HX5" s="1"/>
  <c r="JW97" l="1"/>
  <c r="HY160" s="1"/>
  <c r="IA160" s="1"/>
  <c r="JV68"/>
  <c r="HY159" s="1"/>
  <c r="IA159" s="1"/>
  <c r="JL10"/>
  <c r="HY157" s="1"/>
  <c r="IA157" s="1"/>
  <c r="HY155"/>
  <c r="IA155" s="1"/>
  <c r="II9"/>
  <c r="HX4" s="1"/>
  <c r="HX1" s="1"/>
  <c r="HW4"/>
  <c r="HY158"/>
  <c r="IA158" s="1"/>
  <c r="JX68"/>
  <c r="JX97"/>
  <c r="JQ68"/>
  <c r="JK72" l="1"/>
  <c r="JK71"/>
  <c r="JK115"/>
  <c r="JK117"/>
  <c r="JK143"/>
  <c r="JK118"/>
  <c r="JK76"/>
  <c r="JK129"/>
  <c r="JK92"/>
  <c r="JK89"/>
  <c r="JK142"/>
  <c r="JK74"/>
  <c r="JK128"/>
  <c r="JK99"/>
  <c r="JK93"/>
  <c r="JK80"/>
  <c r="JK82"/>
  <c r="JK131"/>
  <c r="JK88"/>
  <c r="JK119"/>
  <c r="JK130"/>
  <c r="JK91"/>
  <c r="JK121"/>
  <c r="JK103"/>
  <c r="JK116"/>
  <c r="JK75"/>
  <c r="JK78"/>
  <c r="JK101"/>
  <c r="JK141"/>
  <c r="JK113"/>
  <c r="JK94"/>
  <c r="JK140"/>
  <c r="JK114"/>
  <c r="JK120"/>
  <c r="JK70"/>
  <c r="JK73"/>
  <c r="JK81"/>
  <c r="JK139"/>
  <c r="JK111"/>
  <c r="JK86"/>
  <c r="JK138"/>
  <c r="JK112"/>
  <c r="JK90"/>
  <c r="JK104"/>
  <c r="JK83"/>
  <c r="JK98"/>
  <c r="JK137"/>
  <c r="JK109"/>
  <c r="JK126"/>
  <c r="JK136"/>
  <c r="JK110"/>
  <c r="JK127"/>
  <c r="JK100"/>
  <c r="JK77"/>
  <c r="JK102"/>
  <c r="JK135"/>
  <c r="JK95"/>
  <c r="JK124"/>
  <c r="JK134"/>
  <c r="JK106"/>
  <c r="JK125"/>
  <c r="JK69"/>
  <c r="JK79"/>
  <c r="JK133"/>
  <c r="JK87"/>
  <c r="JK122"/>
  <c r="JK132"/>
  <c r="JK105"/>
  <c r="JK123"/>
</calcChain>
</file>

<file path=xl/sharedStrings.xml><?xml version="1.0" encoding="utf-8"?>
<sst xmlns="http://schemas.openxmlformats.org/spreadsheetml/2006/main" count="1547" uniqueCount="342">
  <si>
    <t>Комплексные обеды</t>
  </si>
  <si>
    <t>Полная стоимость заказа:</t>
  </si>
  <si>
    <t>в том числе, основной заказ:</t>
  </si>
  <si>
    <t>стоимость товаров:</t>
  </si>
  <si>
    <t>стоимость доставки:</t>
  </si>
  <si>
    <t>Количество персон</t>
  </si>
  <si>
    <t>второе + гарнир + выпечка + хлеб 2 кус</t>
  </si>
  <si>
    <t>салат + второе + гарнир + хлеб 2 кус</t>
  </si>
  <si>
    <t>первое + второе + гарнир + хлеб 2 кус</t>
  </si>
  <si>
    <t>салат + второе + гарнир + выпечка + хлеб 2 кус</t>
  </si>
  <si>
    <t>салат + первое + второе + гарнир + хлеб 2 кус</t>
  </si>
  <si>
    <t>салат + первое + второе + гарнир + выпечка + хлеб 2 кус</t>
  </si>
  <si>
    <t>Малый обед №1</t>
  </si>
  <si>
    <t>Малый обед №2</t>
  </si>
  <si>
    <t>Стандартный обед №1</t>
  </si>
  <si>
    <t>Стандартный обед №2</t>
  </si>
  <si>
    <t>Салаты</t>
  </si>
  <si>
    <t>вг</t>
  </si>
  <si>
    <t>ст</t>
  </si>
  <si>
    <t>бо</t>
  </si>
  <si>
    <t>вп</t>
  </si>
  <si>
    <t>Гарниры</t>
  </si>
  <si>
    <t>Выпечка</t>
  </si>
  <si>
    <t>Вторые блюда</t>
  </si>
  <si>
    <t>Первые блюда</t>
  </si>
  <si>
    <t>шт</t>
  </si>
  <si>
    <t>Хлеб ржаной 1 кус</t>
  </si>
  <si>
    <t>кус</t>
  </si>
  <si>
    <t>Хлеб пшеничный 1 кус</t>
  </si>
  <si>
    <t>салатов</t>
  </si>
  <si>
    <t>супов</t>
  </si>
  <si>
    <t>вторых</t>
  </si>
  <si>
    <t>гарниров</t>
  </si>
  <si>
    <t>выпечки</t>
  </si>
  <si>
    <t>Вы отметили:</t>
  </si>
  <si>
    <t>В выбранные Вами комплексные обеды входит:</t>
  </si>
  <si>
    <t>*</t>
  </si>
  <si>
    <t>в компл. обедах</t>
  </si>
  <si>
    <t>блюда</t>
  </si>
  <si>
    <t>дополнит. заказ</t>
  </si>
  <si>
    <t>общ.</t>
  </si>
  <si>
    <t>топинги</t>
  </si>
  <si>
    <t>джем</t>
  </si>
  <si>
    <t>кетчуп</t>
  </si>
  <si>
    <t>майонез</t>
  </si>
  <si>
    <t>сгущенка</t>
  </si>
  <si>
    <t>сметана</t>
  </si>
  <si>
    <t>топпинг</t>
  </si>
  <si>
    <t>есть/нет</t>
  </si>
  <si>
    <t>1/0</t>
  </si>
  <si>
    <t>ИТОГО</t>
  </si>
  <si>
    <t>Напитки</t>
  </si>
  <si>
    <t>Соусы-топпинги</t>
  </si>
  <si>
    <t>Хлеб</t>
  </si>
  <si>
    <t>соусы-топпинги</t>
  </si>
  <si>
    <t>цена</t>
  </si>
  <si>
    <t>вес</t>
  </si>
  <si>
    <t>сумма осн.зак.</t>
  </si>
  <si>
    <t>сумма товары</t>
  </si>
  <si>
    <t>сумма скидки</t>
  </si>
  <si>
    <t>платн.доставка</t>
  </si>
  <si>
    <t>пакет</t>
  </si>
  <si>
    <t>самост.</t>
  </si>
  <si>
    <t>хлеб</t>
  </si>
  <si>
    <t>обеды</t>
  </si>
  <si>
    <t>В выбранные вами комплесные обеды входит кусочков хлеба:</t>
  </si>
  <si>
    <t>без всего</t>
  </si>
  <si>
    <t>Пуст</t>
  </si>
  <si>
    <t>блюда в обедах</t>
  </si>
  <si>
    <t>дт</t>
  </si>
  <si>
    <t>спецскидка</t>
  </si>
  <si>
    <t>10%&gt;3</t>
  </si>
  <si>
    <t>Десерты и печенье</t>
  </si>
  <si>
    <t>салат</t>
  </si>
  <si>
    <t>125 г</t>
  </si>
  <si>
    <t/>
  </si>
  <si>
    <t>в</t>
  </si>
  <si>
    <t>салаты колбасные</t>
  </si>
  <si>
    <t>майп</t>
  </si>
  <si>
    <t>салаты вип</t>
  </si>
  <si>
    <t xml:space="preserve"> </t>
  </si>
  <si>
    <t>суп</t>
  </si>
  <si>
    <t>супы вегетарианские</t>
  </si>
  <si>
    <t>вегетарианское</t>
  </si>
  <si>
    <t>постное</t>
  </si>
  <si>
    <t>450 мл</t>
  </si>
  <si>
    <t>350 мл</t>
  </si>
  <si>
    <t>л</t>
  </si>
  <si>
    <t>супы мясные</t>
  </si>
  <si>
    <t>второе</t>
  </si>
  <si>
    <t>самостоятельное</t>
  </si>
  <si>
    <t>140 г</t>
  </si>
  <si>
    <t>сам</t>
  </si>
  <si>
    <t>нетвг</t>
  </si>
  <si>
    <t>вторые каши, омлеты</t>
  </si>
  <si>
    <t>тв350</t>
  </si>
  <si>
    <t>н</t>
  </si>
  <si>
    <t>тс200</t>
  </si>
  <si>
    <t>второе VIP</t>
  </si>
  <si>
    <t>75 г</t>
  </si>
  <si>
    <t>гарниры</t>
  </si>
  <si>
    <t>гарниры макаронные</t>
  </si>
  <si>
    <t>150 г</t>
  </si>
  <si>
    <t>гарниры крупяные</t>
  </si>
  <si>
    <t>выпечка</t>
  </si>
  <si>
    <t>пироги овощные</t>
  </si>
  <si>
    <t>пак1827</t>
  </si>
  <si>
    <t>пироги сладкие</t>
  </si>
  <si>
    <t>выпечка вип</t>
  </si>
  <si>
    <t>Сосиска в тесте</t>
  </si>
  <si>
    <t>спец.пред.</t>
  </si>
  <si>
    <t>сэндвичи</t>
  </si>
  <si>
    <t>десерты</t>
  </si>
  <si>
    <t>Маффин с вишней</t>
  </si>
  <si>
    <t>(мука пш в/с, яйцо кур., сахар, масло раст., вишня)</t>
  </si>
  <si>
    <t>60 г</t>
  </si>
  <si>
    <t>Маффин шоколадный</t>
  </si>
  <si>
    <t>(мука пш в/с, какао, яйцо кур., сахар, масло раст.)</t>
  </si>
  <si>
    <t>50 г</t>
  </si>
  <si>
    <t>Песочное печенье с корицей</t>
  </si>
  <si>
    <t>(мука пш в/с, яйцо кур., сахар, масло сливоч., корица)</t>
  </si>
  <si>
    <t>90 г</t>
  </si>
  <si>
    <t>70 г</t>
  </si>
  <si>
    <t>салаты вегетарианские</t>
  </si>
  <si>
    <t>вторые вегетарианские</t>
  </si>
  <si>
    <t>вторые соусные</t>
  </si>
  <si>
    <t>бут</t>
  </si>
  <si>
    <t>Суббота</t>
  </si>
  <si>
    <t>вторые творожные</t>
  </si>
  <si>
    <t>джемб</t>
  </si>
  <si>
    <t>сгущб</t>
  </si>
  <si>
    <t>сметб</t>
  </si>
  <si>
    <t>пуст</t>
  </si>
  <si>
    <t>топ</t>
  </si>
  <si>
    <t>вторые вип куриные</t>
  </si>
  <si>
    <t>пироги мясные</t>
  </si>
  <si>
    <t>блины</t>
  </si>
  <si>
    <t>блины, оладьи</t>
  </si>
  <si>
    <t>Фастфуд</t>
  </si>
  <si>
    <t>Бизнес-ланч</t>
  </si>
  <si>
    <t xml:space="preserve">(мука пш в/с, дрожжи, сахар, сосиска молочн.) </t>
  </si>
  <si>
    <t>00-00005412</t>
  </si>
  <si>
    <t>Вафли венские с ягодами</t>
  </si>
  <si>
    <t>(мука, молоко, яйцо кур., маргарин, ягодный топпинг)</t>
  </si>
  <si>
    <t>ОБ-00006912</t>
  </si>
  <si>
    <t>125/50 г</t>
  </si>
  <si>
    <t>Панкейки с ванильным топпингом</t>
  </si>
  <si>
    <t>(мука, молоко, яйцо кур., масло сливоч., топпинг)</t>
  </si>
  <si>
    <t>ОБ-00006918</t>
  </si>
  <si>
    <t>3/150 г</t>
  </si>
  <si>
    <t>ОБ-00006935</t>
  </si>
  <si>
    <t>00-00005421</t>
  </si>
  <si>
    <t>00-00005422</t>
  </si>
  <si>
    <t>00-00005423</t>
  </si>
  <si>
    <t>00-00004491</t>
  </si>
  <si>
    <t>00-00004492</t>
  </si>
  <si>
    <t>00-00004493</t>
  </si>
  <si>
    <t>00-00004494</t>
  </si>
  <si>
    <t>00-00004495</t>
  </si>
  <si>
    <t>00-00004496</t>
  </si>
  <si>
    <t>00-00004498</t>
  </si>
  <si>
    <t>00-00004500</t>
  </si>
  <si>
    <t>00-00004502</t>
  </si>
  <si>
    <t>00-00004504</t>
  </si>
  <si>
    <t>00-00004524</t>
  </si>
  <si>
    <t>00-00004525</t>
  </si>
  <si>
    <t>00-00004526</t>
  </si>
  <si>
    <t>00-00004527</t>
  </si>
  <si>
    <t>00-00004528</t>
  </si>
  <si>
    <t>Стоимость товаров не учитывается при расчете минимальной суммы доставки.</t>
  </si>
  <si>
    <t>ОБ-00006962</t>
  </si>
  <si>
    <t>ОБ-00006963</t>
  </si>
  <si>
    <t>00-00004507</t>
  </si>
  <si>
    <t>00-00004508</t>
  </si>
  <si>
    <t>00-00004509</t>
  </si>
  <si>
    <t>00-00004510</t>
  </si>
  <si>
    <t>00-00004511</t>
  </si>
  <si>
    <t>00-00004512</t>
  </si>
  <si>
    <t>00-00004513</t>
  </si>
  <si>
    <t>00-00004515</t>
  </si>
  <si>
    <t>00-00004516</t>
  </si>
  <si>
    <t>00-00004517</t>
  </si>
  <si>
    <t>ОБ-00006946</t>
  </si>
  <si>
    <t>ОБ-00006945</t>
  </si>
  <si>
    <t>00-00004518</t>
  </si>
  <si>
    <t>00-00004520</t>
  </si>
  <si>
    <t>00-00004521</t>
  </si>
  <si>
    <t>"Бонаква" 0,5 л, газ</t>
  </si>
  <si>
    <t>"Бонаква" 0,5 л, негаз</t>
  </si>
  <si>
    <t>Сок "Добрый" Апельсин 0,33</t>
  </si>
  <si>
    <t>Сок "Добрый" Мультифрут 0,33</t>
  </si>
  <si>
    <t>Сок "Добрый" Персик-Яблоко 0,33</t>
  </si>
  <si>
    <t>Сок "Добрый" Яблоко 0,33</t>
  </si>
  <si>
    <t>"Кока-кола" 0,5 бут</t>
  </si>
  <si>
    <t>Лимонад "Сарова" в ассортименте 0,5</t>
  </si>
  <si>
    <t>"Спрайт" 0,5 бут</t>
  </si>
  <si>
    <t>"Фанта" 0,5 бут</t>
  </si>
  <si>
    <t>Соки и лимонады</t>
  </si>
  <si>
    <t>Шоколад</t>
  </si>
  <si>
    <t>"Баунти", 55г</t>
  </si>
  <si>
    <t>"Твикс", 55г</t>
  </si>
  <si>
    <t>"Марс", 50г</t>
  </si>
  <si>
    <t>"Натс", 50г</t>
  </si>
  <si>
    <t>"Сникерс" , 50г</t>
  </si>
  <si>
    <t>гарниры овощные</t>
  </si>
  <si>
    <t>Шаурма с курицей</t>
  </si>
  <si>
    <t>шаурма</t>
  </si>
  <si>
    <t>ОБ-00006922</t>
  </si>
  <si>
    <t>315 г</t>
  </si>
  <si>
    <t>Шаурма с мясом</t>
  </si>
  <si>
    <t>ОБ-00006921</t>
  </si>
  <si>
    <t>00-00005528</t>
  </si>
  <si>
    <t>Сгущенка 30г, шт</t>
  </si>
  <si>
    <t>Сметана 30г, шт</t>
  </si>
  <si>
    <t>Кетчуп порц. 9 г, 1 пак</t>
  </si>
  <si>
    <t>Майонез порц. 25 г, 1 пак</t>
  </si>
  <si>
    <t xml:space="preserve">Экономный обед </t>
  </si>
  <si>
    <t xml:space="preserve">Полный обед </t>
  </si>
  <si>
    <t>Пицца</t>
  </si>
  <si>
    <t xml:space="preserve">(мука пш в/с, дрожжи, сахар, колбаса вар., сыр моцарелла, огурец сол., лук, кетчуп, майонез) </t>
  </si>
  <si>
    <t>00-00005406</t>
  </si>
  <si>
    <t>150 мл</t>
  </si>
  <si>
    <t>Панкейки с шоколадно-ванильным соусом</t>
  </si>
  <si>
    <t>.Йогурт Эпика в асс.120гр.</t>
  </si>
  <si>
    <t>ОБ-00007955</t>
  </si>
  <si>
    <t>.Йогурт Агуша 200мл.</t>
  </si>
  <si>
    <t>ОБ-00007954</t>
  </si>
  <si>
    <t>.Сок J7 в асс.1л</t>
  </si>
  <si>
    <t>ОБ-00007953</t>
  </si>
  <si>
    <t>.Молоко Шахунья 3,2%</t>
  </si>
  <si>
    <t>ОБ-00007751</t>
  </si>
  <si>
    <t>Джем порц. 20 г, шт</t>
  </si>
  <si>
    <t>180 г</t>
  </si>
  <si>
    <t>бтар</t>
  </si>
  <si>
    <t>00-00004573</t>
  </si>
  <si>
    <t>Хлеб ржаной нарезной 1 кус, (15 кус. в буханке)</t>
  </si>
  <si>
    <t>00-00004574</t>
  </si>
  <si>
    <t>Хлеб пшеничный нарезной 1 кус, (15 кус. в буханке)</t>
  </si>
  <si>
    <t>К сырникам, творожной запеканке, оладьям или блинам можно бесплатно добавить джем или сметану на выбор.</t>
  </si>
  <si>
    <t>Самостоятельное блюдо (не требует гарнира)</t>
  </si>
  <si>
    <t>К пельменям можно бесплатно добавить порционный майонез.</t>
  </si>
  <si>
    <t>банкет</t>
  </si>
  <si>
    <t>тс250</t>
  </si>
  <si>
    <t>Сарделька с кетчупом</t>
  </si>
  <si>
    <t>(сарделька отварная, кетчуп порц.)</t>
  </si>
  <si>
    <t>вторые колбасные</t>
  </si>
  <si>
    <t>ОБ-00008236</t>
  </si>
  <si>
    <t>тс350</t>
  </si>
  <si>
    <t>хзв</t>
  </si>
  <si>
    <t>кетп</t>
  </si>
  <si>
    <t>Спагетти</t>
  </si>
  <si>
    <t xml:space="preserve">(спагетти отварные, соль, масло раст.)     </t>
  </si>
  <si>
    <t>00-00005328</t>
  </si>
  <si>
    <t>00-00006395</t>
  </si>
  <si>
    <t>Греча</t>
  </si>
  <si>
    <t>(греча, соль, масло раст.)</t>
  </si>
  <si>
    <t>00-00005332</t>
  </si>
  <si>
    <t>00-00006376</t>
  </si>
  <si>
    <t>Пирог с курицей</t>
  </si>
  <si>
    <t>(мука пш в/с, дрожжи, сахар, курица, лук)</t>
  </si>
  <si>
    <t>00-00005391</t>
  </si>
  <si>
    <t>150/100 г</t>
  </si>
  <si>
    <t>(лаваш "Армянский", курица, капуста кит., помидоры, огурец св., лук, соус Гриль)</t>
  </si>
  <si>
    <t>(лаваш "Армянский", свинина, капуста кит., помидоры, огурец св. , лук, соус Гриль)</t>
  </si>
  <si>
    <t>салаты рыбные</t>
  </si>
  <si>
    <t>вторые мясная рубка</t>
  </si>
  <si>
    <t>Запеканка творожная*</t>
  </si>
  <si>
    <t>(творог, мука пш в/с, яйцо кур., сахар)</t>
  </si>
  <si>
    <t>00-00005018</t>
  </si>
  <si>
    <t>Пирог с картошкой</t>
  </si>
  <si>
    <t>(мука пш в/с, дрожжи, сахар, картофель, лук жар.)</t>
  </si>
  <si>
    <t>00-00005360</t>
  </si>
  <si>
    <t>Холодный</t>
  </si>
  <si>
    <t>Горячий</t>
  </si>
  <si>
    <t>Мясной</t>
  </si>
  <si>
    <t>Спеццех</t>
  </si>
  <si>
    <t>Пекарский</t>
  </si>
  <si>
    <t xml:space="preserve">Блин </t>
  </si>
  <si>
    <t>(мука пш в/с, молоко цельное, яйцо кур., сахар, соль)</t>
  </si>
  <si>
    <t>00-00005414</t>
  </si>
  <si>
    <t>Омлет*</t>
  </si>
  <si>
    <t>(яйцо кур., молоко цельн.)</t>
  </si>
  <si>
    <t>00-00005043</t>
  </si>
  <si>
    <t>Картофель запеченный</t>
  </si>
  <si>
    <t>(картофель, лук, масло раст.)</t>
  </si>
  <si>
    <t>00-00005345</t>
  </si>
  <si>
    <t>00-00006383</t>
  </si>
  <si>
    <t>"Оливье"</t>
  </si>
  <si>
    <t>(курица, огурец св., картофель, морковь, яйцо кур., горошек конс.,  майонез порц.)</t>
  </si>
  <si>
    <t>00-00004715</t>
  </si>
  <si>
    <t>Лапша грибная</t>
  </si>
  <si>
    <t>(шампиньоны, вермишель, морковь, лук)</t>
  </si>
  <si>
    <t>00-00004845</t>
  </si>
  <si>
    <t>00-00006147</t>
  </si>
  <si>
    <t>00-00006277</t>
  </si>
  <si>
    <t>Азу по-татарски с курицей (подлива)</t>
  </si>
  <si>
    <t>(филе кур., лук репч., огурец сол., том. паста, чеснок,масло подсолн.)</t>
  </si>
  <si>
    <t>ОБ-00007777</t>
  </si>
  <si>
    <t>110 г</t>
  </si>
  <si>
    <t>Пирог с вареной сгущенкой</t>
  </si>
  <si>
    <t>(мука пш в/с, дрожжи, сахар, молоко сгущ. вареное)</t>
  </si>
  <si>
    <t>00-00005375</t>
  </si>
  <si>
    <t>Блин с ветчиной и сыром</t>
  </si>
  <si>
    <t>(мука пш в/с, молоко, яйцо кур., сахар, соль, сыр, ветчина)</t>
  </si>
  <si>
    <t>00-00005477</t>
  </si>
  <si>
    <t>"Селедочка с луком"</t>
  </si>
  <si>
    <t>(сельдь сл/сол., лук, масло раст.)</t>
  </si>
  <si>
    <t>00-00004763</t>
  </si>
  <si>
    <t>вторые из мясных субпродуктов</t>
  </si>
  <si>
    <t>Компот из кураги 0,5 л</t>
  </si>
  <si>
    <t>(курага, сахар, вода)</t>
  </si>
  <si>
    <t>00-00005514</t>
  </si>
  <si>
    <t>Напиток вишневый "Морс" 0,5 л</t>
  </si>
  <si>
    <t>(вишня, сахар, вода)</t>
  </si>
  <si>
    <t>00-00005516</t>
  </si>
  <si>
    <t>Компот из кураги</t>
  </si>
  <si>
    <t>00-00006399</t>
  </si>
  <si>
    <t>Салат из свежих помидоров и огурцов</t>
  </si>
  <si>
    <t>(помидоры св., огурец св., лук, масло раст.)</t>
  </si>
  <si>
    <t>00-00004629</t>
  </si>
  <si>
    <t>"Баварский"</t>
  </si>
  <si>
    <t>(колбаса п/копч., огурец сол., сыр, яйцо кур., шампиньоны жар., укроп св., майонез порц.)</t>
  </si>
  <si>
    <t>00-00004768</t>
  </si>
  <si>
    <t>Щи куриные из свежей капусты</t>
  </si>
  <si>
    <t>(курица, капуста, картофель, морковь, лук, майонез порц.)</t>
  </si>
  <si>
    <t>00-00004907</t>
  </si>
  <si>
    <t>00-00006205</t>
  </si>
  <si>
    <t>00-00006363</t>
  </si>
  <si>
    <t>Ирландское рагу*</t>
  </si>
  <si>
    <t>(капуста, морковь, кабачок, помидоры, укроп св., чеснок, специи)</t>
  </si>
  <si>
    <t>00-00004980</t>
  </si>
  <si>
    <t>240 г</t>
  </si>
  <si>
    <t>Печеночная котлетка по-домашнему</t>
  </si>
  <si>
    <t>(печень гов., лук, яйцо кур., рис, специи)</t>
  </si>
  <si>
    <t>00-00005126</t>
  </si>
  <si>
    <t>Котлета по-белорусски</t>
  </si>
  <si>
    <t>(свинина, лук жар., яйцо кур., сухари панир., специи)</t>
  </si>
  <si>
    <t>00-00005214</t>
  </si>
  <si>
    <t>Курочка "Деликатес"</t>
  </si>
  <si>
    <t>(филе кур., лук, шампиньоны, яйцо кур., майонез, сухари панир.)</t>
  </si>
  <si>
    <t>00-00005272</t>
  </si>
  <si>
    <t>тв200</t>
  </si>
</sst>
</file>

<file path=xl/styles.xml><?xml version="1.0" encoding="utf-8"?>
<styleSheet xmlns="http://schemas.openxmlformats.org/spreadsheetml/2006/main">
  <numFmts count="9">
    <numFmt numFmtId="164" formatCode="#,##0&quot;р.&quot;;[Red]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\ &quot;₽&quot;"/>
    <numFmt numFmtId="168" formatCode="#,##0&quot;р.&quot;"/>
    <numFmt numFmtId="169" formatCode="0000"/>
    <numFmt numFmtId="170" formatCode="#,##0.00&quot;р.&quot;"/>
    <numFmt numFmtId="171" formatCode="[$-F400]h:mm:ss\ AM/PM"/>
    <numFmt numFmtId="172" formatCode="dd/mm/yy\ h:mm;@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 Cyr"/>
      <charset val="204"/>
    </font>
    <font>
      <sz val="8"/>
      <color rgb="FFFF0000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FF0000"/>
      <name val="Arial Cyr"/>
      <charset val="204"/>
    </font>
    <font>
      <sz val="9"/>
      <color rgb="FFFF0000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59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b/>
      <sz val="10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2"/>
      <color rgb="FF2F1B0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8"/>
      <color indexed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rgb="FF000000"/>
      <name val="Arial"/>
      <family val="2"/>
    </font>
    <font>
      <b/>
      <sz val="14"/>
      <color rgb="FF222222"/>
      <name val="Calibri"/>
      <family val="2"/>
      <charset val="204"/>
      <scheme val="minor"/>
    </font>
    <font>
      <strike/>
      <sz val="9"/>
      <color theme="1"/>
      <name val="Arial Cyr"/>
      <charset val="204"/>
    </font>
    <font>
      <strike/>
      <sz val="9"/>
      <color theme="1"/>
      <name val="Arial"/>
      <family val="2"/>
      <charset val="204"/>
    </font>
    <font>
      <strike/>
      <sz val="9"/>
      <color theme="1"/>
      <name val="Calibri"/>
      <family val="2"/>
      <charset val="204"/>
      <scheme val="minor"/>
    </font>
    <font>
      <strike/>
      <sz val="10"/>
      <color theme="1"/>
      <name val="Arial"/>
      <family val="2"/>
      <charset val="204"/>
    </font>
    <font>
      <strike/>
      <sz val="8"/>
      <color theme="1"/>
      <name val="Calibri"/>
      <family val="2"/>
      <charset val="204"/>
      <scheme val="minor"/>
    </font>
    <font>
      <strike/>
      <sz val="8"/>
      <color theme="1"/>
      <name val="Arial"/>
      <family val="2"/>
      <charset val="204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91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>
      <alignment horizontal="left"/>
    </xf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</cellStyleXfs>
  <cellXfs count="553">
    <xf numFmtId="0" fontId="0" fillId="0" borderId="0" xfId="0"/>
    <xf numFmtId="0" fontId="20" fillId="0" borderId="0" xfId="0" applyFont="1" applyFill="1" applyBorder="1" applyAlignment="1" applyProtection="1">
      <alignment horizontal="right" vertical="center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167" fontId="6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9" fontId="0" fillId="4" borderId="0" xfId="5" applyFont="1" applyFill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6" fillId="0" borderId="11" xfId="2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horizontal="center" vertical="center"/>
      <protection hidden="1"/>
    </xf>
    <xf numFmtId="170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170" fontId="6" fillId="0" borderId="10" xfId="2" applyNumberFormat="1" applyFont="1" applyFill="1" applyBorder="1" applyAlignment="1" applyProtection="1">
      <alignment vertical="center"/>
      <protection hidden="1"/>
    </xf>
    <xf numFmtId="0" fontId="6" fillId="0" borderId="11" xfId="4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170" fontId="6" fillId="0" borderId="14" xfId="2" applyNumberFormat="1" applyFont="1" applyFill="1" applyBorder="1" applyAlignment="1" applyProtection="1">
      <alignment horizontal="center" vertical="center"/>
      <protection hidden="1"/>
    </xf>
    <xf numFmtId="0" fontId="6" fillId="0" borderId="15" xfId="2" applyFont="1" applyFill="1" applyBorder="1" applyAlignment="1" applyProtection="1">
      <alignment horizontal="center" vertical="center"/>
      <protection hidden="1"/>
    </xf>
    <xf numFmtId="168" fontId="6" fillId="0" borderId="14" xfId="2" applyNumberFormat="1" applyFont="1" applyFill="1" applyBorder="1" applyAlignment="1" applyProtection="1">
      <alignment horizontal="center" vertical="center"/>
      <protection hidden="1"/>
    </xf>
    <xf numFmtId="168" fontId="6" fillId="0" borderId="17" xfId="2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2" xfId="0" applyBorder="1" applyProtection="1">
      <protection hidden="1"/>
    </xf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13" xfId="2" applyFont="1" applyFill="1" applyBorder="1" applyAlignment="1" applyProtection="1">
      <alignment horizontal="center" vertical="center"/>
      <protection hidden="1"/>
    </xf>
    <xf numFmtId="0" fontId="6" fillId="0" borderId="14" xfId="2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0" xfId="0" applyFill="1" applyProtection="1"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68" fontId="25" fillId="0" borderId="0" xfId="2" applyNumberFormat="1" applyFont="1" applyFill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6" fillId="0" borderId="0" xfId="0" applyFont="1" applyProtection="1">
      <protection hidden="1"/>
    </xf>
    <xf numFmtId="0" fontId="26" fillId="0" borderId="6" xfId="0" applyFont="1" applyBorder="1" applyAlignment="1" applyProtection="1">
      <protection hidden="1"/>
    </xf>
    <xf numFmtId="0" fontId="6" fillId="0" borderId="12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13" xfId="4" applyFont="1" applyFill="1" applyBorder="1" applyAlignment="1" applyProtection="1">
      <alignment horizontal="center" vertical="center"/>
    </xf>
    <xf numFmtId="0" fontId="6" fillId="0" borderId="14" xfId="4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/>
      <protection locked="0" hidden="1"/>
    </xf>
    <xf numFmtId="0" fontId="20" fillId="0" borderId="0" xfId="0" applyFont="1" applyBorder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 vertical="top" wrapText="1"/>
      <protection locked="0"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5" xfId="0" applyFill="1" applyBorder="1" applyAlignment="1" applyProtection="1">
      <alignment horizontal="center"/>
      <protection locked="0" hidden="1"/>
    </xf>
    <xf numFmtId="0" fontId="8" fillId="4" borderId="15" xfId="0" applyFont="1" applyFill="1" applyBorder="1" applyAlignment="1" applyProtection="1">
      <alignment horizontal="center"/>
      <protection locked="0" hidden="1"/>
    </xf>
    <xf numFmtId="0" fontId="26" fillId="0" borderId="0" xfId="0" applyFont="1" applyAlignment="1" applyProtection="1">
      <alignment horizontal="center"/>
      <protection locked="0" hidden="1"/>
    </xf>
    <xf numFmtId="0" fontId="7" fillId="0" borderId="0" xfId="2" applyFont="1" applyFill="1" applyBorder="1" applyAlignment="1" applyProtection="1">
      <alignment horizontal="center" vertical="center"/>
      <protection locked="0" hidden="1"/>
    </xf>
    <xf numFmtId="0" fontId="23" fillId="0" borderId="0" xfId="2" applyFont="1" applyFill="1" applyBorder="1" applyAlignment="1" applyProtection="1">
      <alignment horizontal="center" vertical="center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/>
      <protection locked="0" hidden="1"/>
    </xf>
    <xf numFmtId="0" fontId="8" fillId="4" borderId="5" xfId="0" applyFont="1" applyFill="1" applyBorder="1" applyAlignment="1" applyProtection="1">
      <alignment horizontal="center"/>
      <protection locked="0" hidden="1"/>
    </xf>
    <xf numFmtId="0" fontId="8" fillId="4" borderId="7" xfId="0" applyFont="1" applyFill="1" applyBorder="1" applyAlignment="1" applyProtection="1">
      <alignment horizontal="center"/>
      <protection locked="0" hidden="1"/>
    </xf>
    <xf numFmtId="0" fontId="8" fillId="4" borderId="8" xfId="0" applyFont="1" applyFill="1" applyBorder="1" applyAlignment="1" applyProtection="1">
      <alignment horizontal="center"/>
      <protection locked="0" hidden="1"/>
    </xf>
    <xf numFmtId="0" fontId="0" fillId="4" borderId="8" xfId="0" applyFill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0" fontId="8" fillId="4" borderId="1" xfId="2" applyNumberFormat="1" applyFont="1" applyFill="1" applyBorder="1" applyAlignment="1" applyProtection="1">
      <alignment horizontal="center" vertical="center"/>
      <protection locked="0" hidden="1"/>
    </xf>
    <xf numFmtId="0" fontId="8" fillId="4" borderId="5" xfId="2" applyNumberFormat="1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locked="0" hidden="1"/>
    </xf>
    <xf numFmtId="0" fontId="8" fillId="4" borderId="20" xfId="0" applyFont="1" applyFill="1" applyBorder="1" applyAlignment="1" applyProtection="1">
      <alignment horizontal="center"/>
      <protection locked="0" hidden="1"/>
    </xf>
    <xf numFmtId="0" fontId="1" fillId="0" borderId="0" xfId="2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6" fillId="0" borderId="0" xfId="0" applyFont="1" applyBorder="1" applyProtection="1">
      <protection hidden="1"/>
    </xf>
    <xf numFmtId="168" fontId="0" fillId="0" borderId="0" xfId="6" applyNumberFormat="1" applyFont="1" applyAlignment="1" applyProtection="1">
      <alignment horizontal="center"/>
      <protection hidden="1"/>
    </xf>
    <xf numFmtId="168" fontId="6" fillId="0" borderId="0" xfId="0" applyNumberFormat="1" applyFont="1" applyBorder="1" applyAlignment="1" applyProtection="1">
      <alignment horizontal="right"/>
      <protection hidden="1"/>
    </xf>
    <xf numFmtId="168" fontId="0" fillId="0" borderId="0" xfId="0" applyNumberFormat="1" applyProtection="1">
      <protection hidden="1"/>
    </xf>
    <xf numFmtId="168" fontId="7" fillId="0" borderId="4" xfId="0" applyNumberFormat="1" applyFont="1" applyBorder="1" applyAlignment="1" applyProtection="1">
      <alignment horizontal="center" vertical="top"/>
      <protection hidden="1"/>
    </xf>
    <xf numFmtId="168" fontId="20" fillId="0" borderId="0" xfId="0" applyNumberFormat="1" applyFont="1" applyAlignment="1" applyProtection="1">
      <alignment horizontal="center"/>
      <protection hidden="1"/>
    </xf>
    <xf numFmtId="168" fontId="7" fillId="0" borderId="3" xfId="0" applyNumberFormat="1" applyFont="1" applyBorder="1" applyAlignment="1" applyProtection="1">
      <alignment horizontal="center" vertical="top"/>
      <protection hidden="1"/>
    </xf>
    <xf numFmtId="168" fontId="7" fillId="0" borderId="19" xfId="0" applyNumberFormat="1" applyFont="1" applyBorder="1" applyAlignment="1" applyProtection="1">
      <alignment horizontal="center" vertical="top"/>
      <protection hidden="1"/>
    </xf>
    <xf numFmtId="168" fontId="7" fillId="0" borderId="4" xfId="0" applyNumberFormat="1" applyFont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8" fontId="7" fillId="0" borderId="0" xfId="0" applyNumberFormat="1" applyFont="1" applyAlignment="1" applyProtection="1">
      <alignment horizontal="center" vertical="top"/>
      <protection hidden="1"/>
    </xf>
    <xf numFmtId="168" fontId="7" fillId="0" borderId="0" xfId="0" applyNumberFormat="1" applyFont="1" applyAlignment="1" applyProtection="1">
      <alignment horizontal="center"/>
      <protection hidden="1"/>
    </xf>
    <xf numFmtId="168" fontId="7" fillId="0" borderId="16" xfId="0" applyNumberFormat="1" applyFont="1" applyBorder="1" applyAlignment="1" applyProtection="1">
      <alignment horizontal="center"/>
      <protection hidden="1"/>
    </xf>
    <xf numFmtId="168" fontId="0" fillId="5" borderId="0" xfId="0" applyNumberFormat="1" applyFill="1" applyAlignment="1" applyProtection="1">
      <alignment horizontal="center"/>
      <protection hidden="1"/>
    </xf>
    <xf numFmtId="168" fontId="6" fillId="0" borderId="0" xfId="0" applyNumberFormat="1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168" fontId="0" fillId="0" borderId="0" xfId="0" applyNumberFormat="1" applyBorder="1" applyProtection="1">
      <protection hidden="1"/>
    </xf>
    <xf numFmtId="0" fontId="32" fillId="0" borderId="0" xfId="0" applyFont="1" applyFill="1" applyProtection="1">
      <protection hidden="1"/>
    </xf>
    <xf numFmtId="0" fontId="35" fillId="0" borderId="0" xfId="2" applyFont="1" applyFill="1" applyBorder="1" applyAlignment="1" applyProtection="1">
      <alignment horizontal="center"/>
      <protection hidden="1"/>
    </xf>
    <xf numFmtId="0" fontId="35" fillId="0" borderId="0" xfId="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16" xfId="0" applyFont="1" applyBorder="1" applyProtection="1">
      <protection hidden="1"/>
    </xf>
    <xf numFmtId="0" fontId="8" fillId="0" borderId="0" xfId="3" applyNumberFormat="1" applyFont="1" applyFill="1" applyBorder="1" applyAlignment="1" applyProtection="1">
      <alignment vertical="center"/>
      <protection hidden="1"/>
    </xf>
    <xf numFmtId="0" fontId="0" fillId="0" borderId="18" xfId="0" applyFont="1" applyBorder="1" applyProtection="1">
      <protection hidden="1"/>
    </xf>
    <xf numFmtId="0" fontId="0" fillId="0" borderId="0" xfId="0" applyFont="1" applyBorder="1" applyProtection="1">
      <protection hidden="1"/>
    </xf>
    <xf numFmtId="168" fontId="0" fillId="0" borderId="0" xfId="0" applyNumberFormat="1" applyFont="1" applyAlignment="1" applyProtection="1">
      <alignment horizontal="right"/>
      <protection hidden="1"/>
    </xf>
    <xf numFmtId="0" fontId="0" fillId="0" borderId="2" xfId="0" applyNumberFormat="1" applyFont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center"/>
      <protection locked="0" hidden="1"/>
    </xf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left"/>
      <protection locked="0" hidden="1"/>
    </xf>
    <xf numFmtId="0" fontId="36" fillId="0" borderId="0" xfId="0" applyFont="1" applyFill="1" applyAlignment="1" applyProtection="1">
      <alignment horizontal="left"/>
      <protection hidden="1"/>
    </xf>
    <xf numFmtId="168" fontId="36" fillId="0" borderId="0" xfId="0" applyNumberFormat="1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  <protection hidden="1"/>
    </xf>
    <xf numFmtId="22" fontId="0" fillId="0" borderId="0" xfId="0" applyNumberFormat="1" applyAlignment="1" applyProtection="1">
      <alignment horizontal="left"/>
      <protection hidden="1"/>
    </xf>
    <xf numFmtId="171" fontId="0" fillId="0" borderId="0" xfId="0" applyNumberFormat="1" applyProtection="1">
      <protection hidden="1"/>
    </xf>
    <xf numFmtId="14" fontId="0" fillId="0" borderId="0" xfId="0" applyNumberFormat="1" applyBorder="1" applyProtection="1"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8" fillId="4" borderId="23" xfId="0" applyFont="1" applyFill="1" applyBorder="1" applyAlignment="1" applyProtection="1">
      <alignment horizontal="center"/>
      <protection locked="0" hidden="1"/>
    </xf>
    <xf numFmtId="0" fontId="8" fillId="0" borderId="24" xfId="0" applyFont="1" applyFill="1" applyBorder="1" applyAlignment="1" applyProtection="1">
      <alignment horizontal="center"/>
      <protection locked="0" hidden="1"/>
    </xf>
    <xf numFmtId="168" fontId="7" fillId="0" borderId="22" xfId="0" applyNumberFormat="1" applyFont="1" applyBorder="1" applyAlignment="1" applyProtection="1">
      <alignment horizontal="center" vertical="top"/>
      <protection hidden="1"/>
    </xf>
    <xf numFmtId="0" fontId="8" fillId="4" borderId="25" xfId="0" applyFont="1" applyFill="1" applyBorder="1" applyAlignment="1" applyProtection="1">
      <alignment horizontal="center"/>
      <protection locked="0" hidden="1"/>
    </xf>
    <xf numFmtId="0" fontId="0" fillId="4" borderId="25" xfId="0" applyFill="1" applyBorder="1" applyAlignment="1" applyProtection="1">
      <alignment horizontal="center"/>
      <protection locked="0" hidden="1"/>
    </xf>
    <xf numFmtId="168" fontId="7" fillId="0" borderId="26" xfId="0" applyNumberFormat="1" applyFont="1" applyBorder="1" applyAlignment="1" applyProtection="1">
      <alignment horizontal="center" vertical="top"/>
      <protection hidden="1"/>
    </xf>
    <xf numFmtId="0" fontId="0" fillId="4" borderId="27" xfId="0" applyFill="1" applyBorder="1" applyAlignment="1" applyProtection="1">
      <alignment horizontal="center"/>
      <protection locked="0" hidden="1"/>
    </xf>
    <xf numFmtId="0" fontId="8" fillId="4" borderId="27" xfId="0" applyFont="1" applyFill="1" applyBorder="1" applyAlignment="1" applyProtection="1">
      <alignment horizontal="center"/>
      <protection locked="0" hidden="1"/>
    </xf>
    <xf numFmtId="0" fontId="11" fillId="0" borderId="29" xfId="0" applyFont="1" applyBorder="1" applyAlignment="1" applyProtection="1">
      <alignment horizontal="center"/>
      <protection hidden="1"/>
    </xf>
    <xf numFmtId="0" fontId="8" fillId="4" borderId="30" xfId="0" applyFont="1" applyFill="1" applyBorder="1" applyAlignment="1" applyProtection="1">
      <alignment horizontal="center"/>
      <protection locked="0" hidden="1"/>
    </xf>
    <xf numFmtId="0" fontId="8" fillId="4" borderId="30" xfId="2" applyNumberFormat="1" applyFont="1" applyFill="1" applyBorder="1" applyAlignment="1" applyProtection="1">
      <alignment horizontal="center" vertical="center"/>
      <protection locked="0" hidden="1"/>
    </xf>
    <xf numFmtId="168" fontId="7" fillId="0" borderId="28" xfId="0" applyNumberFormat="1" applyFont="1" applyBorder="1" applyAlignment="1" applyProtection="1">
      <alignment horizontal="center" vertical="top"/>
      <protection hidden="1"/>
    </xf>
    <xf numFmtId="0" fontId="6" fillId="0" borderId="32" xfId="0" applyFont="1" applyBorder="1" applyProtection="1">
      <protection hidden="1"/>
    </xf>
    <xf numFmtId="0" fontId="0" fillId="0" borderId="28" xfId="0" applyBorder="1" applyProtection="1">
      <protection hidden="1"/>
    </xf>
    <xf numFmtId="0" fontId="7" fillId="0" borderId="32" xfId="0" applyFont="1" applyFill="1" applyBorder="1" applyAlignment="1" applyProtection="1">
      <protection hidden="1"/>
    </xf>
    <xf numFmtId="0" fontId="6" fillId="0" borderId="29" xfId="0" applyFont="1" applyBorder="1" applyProtection="1">
      <protection hidden="1"/>
    </xf>
    <xf numFmtId="172" fontId="6" fillId="0" borderId="0" xfId="0" applyNumberFormat="1" applyFont="1" applyProtection="1">
      <protection hidden="1"/>
    </xf>
    <xf numFmtId="171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6" fillId="0" borderId="3" xfId="0" applyFont="1" applyBorder="1" applyProtection="1">
      <protection hidden="1"/>
    </xf>
    <xf numFmtId="0" fontId="6" fillId="0" borderId="19" xfId="0" applyFont="1" applyBorder="1" applyProtection="1">
      <protection hidden="1"/>
    </xf>
    <xf numFmtId="0" fontId="37" fillId="0" borderId="0" xfId="0" applyFont="1" applyAlignment="1" applyProtection="1">
      <alignment horizontal="left"/>
      <protection hidden="1"/>
    </xf>
    <xf numFmtId="0" fontId="8" fillId="4" borderId="33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 applyProtection="1">
      <alignment horizontal="right"/>
      <protection hidden="1"/>
    </xf>
    <xf numFmtId="0" fontId="22" fillId="0" borderId="0" xfId="2" applyFont="1" applyFill="1" applyBorder="1" applyAlignment="1" applyProtection="1">
      <protection hidden="1"/>
    </xf>
    <xf numFmtId="0" fontId="4" fillId="0" borderId="0" xfId="2" applyFont="1" applyFill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0" fillId="5" borderId="0" xfId="0" applyFill="1" applyAlignment="1" applyProtection="1">
      <protection hidden="1"/>
    </xf>
    <xf numFmtId="0" fontId="22" fillId="0" borderId="0" xfId="2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8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168" fontId="0" fillId="5" borderId="0" xfId="0" applyNumberFormat="1" applyFill="1" applyAlignment="1" applyProtection="1">
      <protection hidden="1"/>
    </xf>
    <xf numFmtId="0" fontId="32" fillId="0" borderId="0" xfId="0" applyFont="1" applyFill="1" applyAlignment="1" applyProtection="1">
      <protection hidden="1"/>
    </xf>
    <xf numFmtId="0" fontId="0" fillId="0" borderId="14" xfId="0" applyBorder="1" applyAlignment="1" applyProtection="1">
      <alignment horizontal="center"/>
      <protection locked="0" hidden="1"/>
    </xf>
    <xf numFmtId="0" fontId="8" fillId="0" borderId="31" xfId="0" applyFont="1" applyFill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center"/>
      <protection hidden="1"/>
    </xf>
    <xf numFmtId="168" fontId="7" fillId="0" borderId="0" xfId="0" applyNumberFormat="1" applyFont="1" applyBorder="1" applyAlignment="1" applyProtection="1">
      <alignment horizontal="center" vertical="top"/>
      <protection hidden="1"/>
    </xf>
    <xf numFmtId="168" fontId="0" fillId="0" borderId="0" xfId="0" applyNumberForma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/>
      <protection locked="0" hidden="1"/>
    </xf>
    <xf numFmtId="0" fontId="8" fillId="0" borderId="14" xfId="0" applyFont="1" applyFill="1" applyBorder="1" applyAlignment="1" applyProtection="1">
      <alignment horizontal="center"/>
      <protection locked="0" hidden="1"/>
    </xf>
    <xf numFmtId="0" fontId="3" fillId="0" borderId="34" xfId="4" applyFont="1" applyFill="1" applyBorder="1" applyAlignment="1" applyProtection="1">
      <alignment horizontal="center" vertical="center"/>
    </xf>
    <xf numFmtId="0" fontId="39" fillId="0" borderId="34" xfId="4" applyNumberFormat="1" applyFont="1" applyFill="1" applyBorder="1" applyAlignment="1" applyProtection="1">
      <alignment horizontal="center" vertical="center"/>
    </xf>
    <xf numFmtId="0" fontId="15" fillId="0" borderId="34" xfId="3" applyNumberFormat="1" applyFont="1" applyFill="1" applyBorder="1" applyAlignment="1" applyProtection="1">
      <alignment horizontal="center" vertical="center"/>
    </xf>
    <xf numFmtId="0" fontId="41" fillId="0" borderId="0" xfId="0" applyFont="1" applyProtection="1">
      <protection hidden="1"/>
    </xf>
    <xf numFmtId="0" fontId="6" fillId="0" borderId="29" xfId="0" applyFont="1" applyFill="1" applyBorder="1" applyProtection="1">
      <protection hidden="1"/>
    </xf>
    <xf numFmtId="0" fontId="11" fillId="0" borderId="29" xfId="0" applyFont="1" applyFill="1" applyBorder="1" applyAlignment="1" applyProtection="1">
      <alignment horizontal="center"/>
      <protection hidden="1"/>
    </xf>
    <xf numFmtId="168" fontId="7" fillId="0" borderId="3" xfId="0" applyNumberFormat="1" applyFont="1" applyFill="1" applyBorder="1" applyAlignment="1" applyProtection="1">
      <alignment horizontal="center" vertical="top"/>
      <protection hidden="1"/>
    </xf>
    <xf numFmtId="0" fontId="11" fillId="0" borderId="37" xfId="0" applyFont="1" applyBorder="1" applyAlignment="1" applyProtection="1">
      <alignment horizontal="center"/>
      <protection hidden="1"/>
    </xf>
    <xf numFmtId="0" fontId="7" fillId="0" borderId="39" xfId="0" applyFont="1" applyFill="1" applyBorder="1" applyAlignment="1" applyProtection="1">
      <protection hidden="1"/>
    </xf>
    <xf numFmtId="0" fontId="0" fillId="0" borderId="40" xfId="0" applyBorder="1" applyProtection="1">
      <protection hidden="1"/>
    </xf>
    <xf numFmtId="0" fontId="0" fillId="0" borderId="38" xfId="0" applyBorder="1" applyProtection="1">
      <protection hidden="1"/>
    </xf>
    <xf numFmtId="0" fontId="6" fillId="0" borderId="39" xfId="0" applyFont="1" applyBorder="1" applyProtection="1">
      <protection hidden="1"/>
    </xf>
    <xf numFmtId="168" fontId="7" fillId="0" borderId="38" xfId="0" applyNumberFormat="1" applyFont="1" applyBorder="1" applyAlignment="1" applyProtection="1">
      <alignment horizontal="center" vertical="top"/>
      <protection hidden="1"/>
    </xf>
    <xf numFmtId="0" fontId="8" fillId="4" borderId="41" xfId="2" applyNumberFormat="1" applyFont="1" applyFill="1" applyBorder="1" applyAlignment="1" applyProtection="1">
      <alignment horizontal="center" vertical="center"/>
      <protection locked="0" hidden="1"/>
    </xf>
    <xf numFmtId="0" fontId="42" fillId="0" borderId="39" xfId="0" applyFont="1" applyFill="1" applyBorder="1" applyAlignment="1"/>
    <xf numFmtId="0" fontId="6" fillId="0" borderId="40" xfId="2" applyNumberFormat="1" applyFont="1" applyFill="1" applyBorder="1" applyAlignment="1" applyProtection="1">
      <alignment vertical="center"/>
    </xf>
    <xf numFmtId="0" fontId="11" fillId="0" borderId="40" xfId="2" applyNumberFormat="1" applyFont="1" applyFill="1" applyBorder="1" applyAlignment="1" applyProtection="1">
      <alignment vertical="center"/>
    </xf>
    <xf numFmtId="169" fontId="6" fillId="0" borderId="40" xfId="2" applyNumberFormat="1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vertical="center"/>
    </xf>
    <xf numFmtId="0" fontId="6" fillId="0" borderId="40" xfId="2" applyFont="1" applyFill="1" applyBorder="1" applyAlignment="1" applyProtection="1">
      <alignment horizontal="left" vertical="center"/>
    </xf>
    <xf numFmtId="0" fontId="43" fillId="0" borderId="40" xfId="2" applyNumberFormat="1" applyFont="1" applyFill="1" applyBorder="1" applyAlignment="1" applyProtection="1">
      <alignment horizontal="center" vertical="center"/>
    </xf>
    <xf numFmtId="170" fontId="43" fillId="0" borderId="40" xfId="2" applyNumberFormat="1" applyFont="1" applyFill="1" applyBorder="1" applyAlignment="1" applyProtection="1">
      <alignment horizontal="center" vertical="center"/>
    </xf>
    <xf numFmtId="0" fontId="23" fillId="0" borderId="40" xfId="2" applyNumberFormat="1" applyFont="1" applyFill="1" applyBorder="1" applyAlignment="1" applyProtection="1">
      <alignment horizontal="center" vertical="center"/>
    </xf>
    <xf numFmtId="168" fontId="7" fillId="6" borderId="40" xfId="2" applyNumberFormat="1" applyFont="1" applyFill="1" applyBorder="1" applyAlignment="1" applyProtection="1">
      <alignment horizontal="center" vertical="center"/>
    </xf>
    <xf numFmtId="0" fontId="6" fillId="0" borderId="40" xfId="2" applyNumberFormat="1" applyFont="1" applyFill="1" applyBorder="1" applyAlignment="1" applyProtection="1">
      <alignment horizontal="center" vertical="center"/>
    </xf>
    <xf numFmtId="164" fontId="6" fillId="6" borderId="40" xfId="2" applyNumberFormat="1" applyFont="1" applyFill="1" applyBorder="1" applyAlignment="1" applyProtection="1">
      <alignment horizontal="center" vertical="center"/>
    </xf>
    <xf numFmtId="164" fontId="23" fillId="6" borderId="40" xfId="2" applyNumberFormat="1" applyFont="1" applyFill="1" applyBorder="1" applyAlignment="1" applyProtection="1">
      <alignment vertical="center"/>
    </xf>
    <xf numFmtId="0" fontId="23" fillId="0" borderId="40" xfId="2" applyNumberFormat="1" applyFont="1" applyFill="1" applyBorder="1" applyAlignment="1" applyProtection="1">
      <alignment vertical="center"/>
    </xf>
    <xf numFmtId="0" fontId="23" fillId="6" borderId="40" xfId="2" applyNumberFormat="1" applyFont="1" applyFill="1" applyBorder="1" applyAlignment="1" applyProtection="1">
      <alignment vertical="center"/>
    </xf>
    <xf numFmtId="0" fontId="7" fillId="0" borderId="39" xfId="2" applyNumberFormat="1" applyFont="1" applyFill="1" applyBorder="1" applyAlignment="1" applyProtection="1">
      <alignment vertical="center"/>
    </xf>
    <xf numFmtId="168" fontId="7" fillId="6" borderId="40" xfId="0" applyNumberFormat="1" applyFont="1" applyFill="1" applyBorder="1" applyAlignment="1" applyProtection="1">
      <alignment horizontal="center" vertical="top"/>
      <protection hidden="1"/>
    </xf>
    <xf numFmtId="0" fontId="6" fillId="6" borderId="40" xfId="2" applyNumberFormat="1" applyFont="1" applyFill="1" applyBorder="1" applyAlignment="1" applyProtection="1">
      <alignment horizontal="center" vertical="center"/>
    </xf>
    <xf numFmtId="0" fontId="0" fillId="0" borderId="42" xfId="0" applyBorder="1" applyProtection="1">
      <protection hidden="1"/>
    </xf>
    <xf numFmtId="0" fontId="0" fillId="0" borderId="42" xfId="0" applyNumberFormat="1" applyFont="1" applyBorder="1" applyAlignment="1" applyProtection="1">
      <alignment horizontal="center"/>
      <protection hidden="1"/>
    </xf>
    <xf numFmtId="168" fontId="26" fillId="0" borderId="6" xfId="0" applyNumberFormat="1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center"/>
      <protection hidden="1"/>
    </xf>
    <xf numFmtId="0" fontId="24" fillId="0" borderId="0" xfId="0" applyFont="1" applyBorder="1" applyProtection="1">
      <protection hidden="1"/>
    </xf>
    <xf numFmtId="0" fontId="11" fillId="0" borderId="43" xfId="0" applyFont="1" applyBorder="1" applyAlignment="1" applyProtection="1">
      <alignment horizontal="center"/>
      <protection hidden="1"/>
    </xf>
    <xf numFmtId="169" fontId="3" fillId="0" borderId="44" xfId="4" applyNumberFormat="1" applyFont="1" applyFill="1" applyBorder="1" applyAlignment="1" applyProtection="1">
      <alignment horizontal="center" vertical="center"/>
    </xf>
    <xf numFmtId="0" fontId="3" fillId="0" borderId="44" xfId="4" applyFont="1" applyFill="1" applyBorder="1" applyAlignment="1" applyProtection="1">
      <alignment vertical="center"/>
    </xf>
    <xf numFmtId="0" fontId="3" fillId="0" borderId="44" xfId="4" applyNumberFormat="1" applyFont="1" applyFill="1" applyBorder="1" applyAlignment="1" applyProtection="1">
      <alignment horizontal="center" vertical="center"/>
    </xf>
    <xf numFmtId="168" fontId="7" fillId="0" borderId="45" xfId="3" applyNumberFormat="1" applyFont="1" applyFill="1" applyBorder="1" applyAlignment="1" applyProtection="1">
      <alignment horizontal="center" vertical="center"/>
    </xf>
    <xf numFmtId="0" fontId="15" fillId="0" borderId="44" xfId="3" applyNumberFormat="1" applyFont="1" applyFill="1" applyBorder="1" applyAlignment="1" applyProtection="1">
      <alignment horizontal="center" vertical="center"/>
    </xf>
    <xf numFmtId="0" fontId="3" fillId="0" borderId="48" xfId="4" applyNumberFormat="1" applyFont="1" applyFill="1" applyBorder="1" applyAlignment="1" applyProtection="1">
      <alignment horizontal="center" vertical="center"/>
    </xf>
    <xf numFmtId="0" fontId="4" fillId="0" borderId="44" xfId="13" applyNumberFormat="1" applyFont="1" applyFill="1" applyBorder="1" applyAlignment="1">
      <alignment vertical="center"/>
    </xf>
    <xf numFmtId="0" fontId="3" fillId="0" borderId="44" xfId="4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protection hidden="1"/>
    </xf>
    <xf numFmtId="0" fontId="10" fillId="0" borderId="0" xfId="3" applyNumberFormat="1" applyFont="1" applyFill="1" applyBorder="1" applyAlignment="1" applyProtection="1">
      <alignment vertical="center"/>
      <protection hidden="1"/>
    </xf>
    <xf numFmtId="169" fontId="3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vertical="center"/>
      <protection hidden="1"/>
    </xf>
    <xf numFmtId="0" fontId="0" fillId="0" borderId="0" xfId="4" applyFont="1" applyFill="1" applyBorder="1" applyAlignment="1" applyProtection="1">
      <alignment vertical="center"/>
      <protection hidden="1"/>
    </xf>
    <xf numFmtId="0" fontId="3" fillId="0" borderId="0" xfId="4" applyFill="1" applyBorder="1" applyAlignment="1" applyProtection="1">
      <alignment horizontal="left"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13" fillId="0" borderId="0" xfId="4" applyNumberFormat="1" applyFont="1" applyFill="1" applyBorder="1" applyAlignment="1" applyProtection="1">
      <alignment horizontal="center" vertical="center"/>
      <protection hidden="1"/>
    </xf>
    <xf numFmtId="168" fontId="14" fillId="0" borderId="0" xfId="3" applyNumberFormat="1" applyFont="1" applyFill="1" applyBorder="1" applyAlignment="1" applyProtection="1">
      <alignment horizontal="center" vertical="center"/>
      <protection hidden="1"/>
    </xf>
    <xf numFmtId="0" fontId="0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NumberFormat="1" applyFont="1" applyFill="1" applyBorder="1" applyAlignment="1" applyProtection="1">
      <alignment horizontal="center" vertical="center"/>
      <protection hidden="1"/>
    </xf>
    <xf numFmtId="0" fontId="13" fillId="0" borderId="0" xfId="4" applyNumberFormat="1" applyFont="1" applyFill="1" applyBorder="1" applyAlignment="1" applyProtection="1">
      <alignment vertical="center"/>
      <protection hidden="1"/>
    </xf>
    <xf numFmtId="0" fontId="9" fillId="0" borderId="0" xfId="3" applyNumberFormat="1" applyFont="1" applyFill="1" applyBorder="1" applyAlignment="1" applyProtection="1">
      <alignment horizontal="center" vertical="center"/>
      <protection hidden="1"/>
    </xf>
    <xf numFmtId="0" fontId="16" fillId="0" borderId="0" xfId="3" applyNumberFormat="1" applyFont="1" applyFill="1" applyBorder="1" applyAlignment="1" applyProtection="1">
      <alignment horizontal="center" vertical="center"/>
      <protection hidden="1"/>
    </xf>
    <xf numFmtId="0" fontId="15" fillId="0" borderId="0" xfId="3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4" applyNumberFormat="1" applyFont="1" applyFill="1" applyBorder="1" applyAlignment="1" applyProtection="1">
      <alignment horizontal="center" vertical="center"/>
      <protection hidden="1"/>
    </xf>
    <xf numFmtId="170" fontId="12" fillId="0" borderId="0" xfId="4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Protection="1">
      <protection hidden="1"/>
    </xf>
    <xf numFmtId="168" fontId="0" fillId="0" borderId="0" xfId="0" applyNumberFormat="1" applyFill="1" applyBorder="1" applyProtection="1"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3" applyNumberFormat="1" applyFont="1" applyFill="1" applyBorder="1" applyAlignment="1" applyProtection="1">
      <alignment vertical="center"/>
      <protection hidden="1"/>
    </xf>
    <xf numFmtId="0" fontId="17" fillId="0" borderId="0" xfId="3" applyNumberFormat="1" applyFont="1" applyFill="1" applyBorder="1" applyAlignment="1" applyProtection="1">
      <protection hidden="1"/>
    </xf>
    <xf numFmtId="0" fontId="18" fillId="0" borderId="0" xfId="3" applyNumberFormat="1" applyFont="1" applyFill="1" applyBorder="1" applyAlignment="1" applyProtection="1">
      <protection hidden="1"/>
    </xf>
    <xf numFmtId="0" fontId="19" fillId="0" borderId="0" xfId="3" applyNumberFormat="1" applyFont="1" applyFill="1" applyBorder="1" applyAlignment="1" applyProtection="1">
      <protection hidden="1"/>
    </xf>
    <xf numFmtId="0" fontId="44" fillId="0" borderId="0" xfId="1" applyNumberFormat="1" applyFont="1" applyFill="1" applyBorder="1" applyAlignment="1" applyProtection="1"/>
    <xf numFmtId="0" fontId="29" fillId="0" borderId="44" xfId="3" applyNumberFormat="1" applyFont="1" applyFill="1" applyBorder="1" applyAlignment="1" applyProtection="1"/>
    <xf numFmtId="0" fontId="30" fillId="0" borderId="44" xfId="3" applyNumberFormat="1" applyFont="1" applyFill="1" applyBorder="1" applyAlignment="1" applyProtection="1"/>
    <xf numFmtId="0" fontId="31" fillId="0" borderId="44" xfId="3" applyNumberFormat="1" applyFont="1" applyFill="1" applyBorder="1" applyAlignment="1" applyProtection="1"/>
    <xf numFmtId="0" fontId="27" fillId="0" borderId="44" xfId="3" applyNumberFormat="1" applyFont="1" applyFill="1" applyBorder="1" applyAlignment="1" applyProtection="1"/>
    <xf numFmtId="0" fontId="27" fillId="0" borderId="44" xfId="13" applyNumberFormat="1" applyFont="1" applyFill="1" applyBorder="1" applyAlignment="1">
      <alignment vertical="center"/>
    </xf>
    <xf numFmtId="0" fontId="10" fillId="0" borderId="44" xfId="3" applyNumberFormat="1" applyFont="1" applyFill="1" applyBorder="1" applyAlignment="1" applyProtection="1"/>
    <xf numFmtId="0" fontId="10" fillId="0" borderId="44" xfId="3" applyNumberFormat="1" applyFont="1" applyFill="1" applyBorder="1" applyAlignment="1" applyProtection="1">
      <alignment vertical="center"/>
    </xf>
    <xf numFmtId="0" fontId="3" fillId="0" borderId="44" xfId="4" applyFill="1" applyBorder="1" applyAlignment="1" applyProtection="1">
      <alignment horizontal="center" vertical="center"/>
    </xf>
    <xf numFmtId="0" fontId="0" fillId="0" borderId="44" xfId="4" applyFont="1" applyFill="1" applyBorder="1" applyAlignment="1" applyProtection="1">
      <alignment vertical="center"/>
    </xf>
    <xf numFmtId="0" fontId="3" fillId="0" borderId="47" xfId="4" applyFill="1" applyBorder="1" applyAlignment="1" applyProtection="1">
      <alignment horizontal="left" vertical="center"/>
    </xf>
    <xf numFmtId="0" fontId="3" fillId="0" borderId="44" xfId="4" applyFill="1" applyBorder="1" applyAlignment="1" applyProtection="1">
      <alignment horizontal="left" vertical="center"/>
    </xf>
    <xf numFmtId="0" fontId="0" fillId="0" borderId="0" xfId="0" applyFill="1"/>
    <xf numFmtId="0" fontId="12" fillId="2" borderId="47" xfId="4" applyNumberFormat="1" applyFont="1" applyFill="1" applyBorder="1" applyAlignment="1" applyProtection="1">
      <alignment horizontal="center" vertical="center"/>
    </xf>
    <xf numFmtId="170" fontId="12" fillId="2" borderId="44" xfId="4" applyNumberFormat="1" applyFont="1" applyFill="1" applyBorder="1" applyAlignment="1" applyProtection="1">
      <alignment horizontal="center" vertical="center"/>
    </xf>
    <xf numFmtId="0" fontId="13" fillId="0" borderId="44" xfId="4" applyNumberFormat="1" applyFont="1" applyFill="1" applyBorder="1" applyAlignment="1" applyProtection="1">
      <alignment horizontal="center" vertical="center"/>
    </xf>
    <xf numFmtId="0" fontId="13" fillId="0" borderId="45" xfId="4" applyNumberFormat="1" applyFont="1" applyFill="1" applyBorder="1" applyAlignment="1" applyProtection="1">
      <alignment vertical="center"/>
    </xf>
    <xf numFmtId="0" fontId="13" fillId="0" borderId="44" xfId="4" applyNumberFormat="1" applyFont="1" applyFill="1" applyBorder="1" applyAlignment="1" applyProtection="1">
      <alignment vertical="center"/>
    </xf>
    <xf numFmtId="0" fontId="13" fillId="0" borderId="46" xfId="4" applyNumberFormat="1" applyFont="1" applyFill="1" applyBorder="1" applyAlignment="1" applyProtection="1">
      <alignment vertical="center"/>
    </xf>
    <xf numFmtId="0" fontId="9" fillId="0" borderId="47" xfId="3" applyNumberFormat="1" applyFont="1" applyFill="1" applyBorder="1" applyAlignment="1" applyProtection="1">
      <alignment horizontal="center" vertical="center"/>
    </xf>
    <xf numFmtId="0" fontId="16" fillId="0" borderId="44" xfId="3" applyNumberFormat="1" applyFont="1" applyFill="1" applyBorder="1" applyAlignment="1" applyProtection="1">
      <alignment horizontal="center" vertical="center"/>
    </xf>
    <xf numFmtId="0" fontId="16" fillId="0" borderId="46" xfId="3" applyNumberFormat="1" applyFont="1" applyFill="1" applyBorder="1" applyAlignment="1" applyProtection="1">
      <alignment horizontal="center" vertical="center"/>
    </xf>
    <xf numFmtId="0" fontId="9" fillId="0" borderId="44" xfId="3" applyNumberFormat="1" applyFont="1" applyFill="1" applyBorder="1" applyAlignment="1" applyProtection="1">
      <alignment horizontal="center" vertical="center"/>
    </xf>
    <xf numFmtId="0" fontId="8" fillId="4" borderId="49" xfId="0" applyFont="1" applyFill="1" applyBorder="1" applyAlignment="1" applyProtection="1">
      <alignment horizontal="center"/>
      <protection locked="0" hidden="1"/>
    </xf>
    <xf numFmtId="0" fontId="7" fillId="0" borderId="14" xfId="0" applyFont="1" applyFill="1" applyBorder="1" applyProtection="1">
      <protection hidden="1"/>
    </xf>
    <xf numFmtId="0" fontId="7" fillId="0" borderId="51" xfId="0" applyFont="1" applyFill="1" applyBorder="1" applyProtection="1">
      <protection hidden="1"/>
    </xf>
    <xf numFmtId="0" fontId="7" fillId="0" borderId="50" xfId="0" applyFont="1" applyFill="1" applyBorder="1" applyProtection="1">
      <protection hidden="1"/>
    </xf>
    <xf numFmtId="0" fontId="8" fillId="4" borderId="52" xfId="0" applyFont="1" applyFill="1" applyBorder="1" applyAlignment="1" applyProtection="1">
      <alignment horizontal="center"/>
      <protection locked="0" hidden="1"/>
    </xf>
    <xf numFmtId="0" fontId="3" fillId="0" borderId="9" xfId="4" applyNumberFormat="1" applyFont="1" applyFill="1" applyBorder="1" applyAlignment="1" applyProtection="1">
      <alignment horizontal="center" vertical="center"/>
    </xf>
    <xf numFmtId="0" fontId="3" fillId="0" borderId="53" xfId="4" applyNumberFormat="1" applyFont="1" applyFill="1" applyBorder="1" applyAlignment="1" applyProtection="1">
      <alignment horizontal="center" vertical="center"/>
    </xf>
    <xf numFmtId="168" fontId="7" fillId="0" borderId="54" xfId="3" applyNumberFormat="1" applyFont="1" applyFill="1" applyBorder="1" applyAlignment="1" applyProtection="1">
      <alignment horizontal="center" vertical="center"/>
    </xf>
    <xf numFmtId="0" fontId="38" fillId="0" borderId="53" xfId="1" applyNumberFormat="1" applyFont="1" applyFill="1" applyBorder="1" applyAlignment="1" applyProtection="1">
      <alignment horizontal="center"/>
    </xf>
    <xf numFmtId="0" fontId="28" fillId="0" borderId="53" xfId="1" applyNumberFormat="1" applyFont="1" applyFill="1" applyBorder="1" applyAlignment="1" applyProtection="1">
      <alignment horizontal="center"/>
    </xf>
    <xf numFmtId="0" fontId="20" fillId="0" borderId="53" xfId="1" applyNumberFormat="1" applyFont="1" applyFill="1" applyBorder="1" applyAlignment="1" applyProtection="1">
      <alignment horizontal="center"/>
    </xf>
    <xf numFmtId="0" fontId="28" fillId="0" borderId="53" xfId="4" applyFont="1" applyFill="1" applyBorder="1" applyAlignment="1" applyProtection="1">
      <alignment horizontal="center"/>
    </xf>
    <xf numFmtId="0" fontId="20" fillId="0" borderId="53" xfId="4" applyFont="1" applyFill="1" applyBorder="1" applyAlignment="1" applyProtection="1">
      <alignment horizontal="center"/>
    </xf>
    <xf numFmtId="0" fontId="11" fillId="0" borderId="53" xfId="1" applyNumberFormat="1" applyFont="1" applyFill="1" applyBorder="1" applyAlignment="1" applyProtection="1">
      <alignment horizontal="center"/>
    </xf>
    <xf numFmtId="0" fontId="3" fillId="0" borderId="53" xfId="4" applyFont="1" applyFill="1" applyBorder="1" applyAlignment="1" applyProtection="1">
      <alignment horizontal="center"/>
    </xf>
    <xf numFmtId="0" fontId="6" fillId="0" borderId="53" xfId="1" applyNumberFormat="1" applyFont="1" applyFill="1" applyBorder="1" applyAlignment="1" applyProtection="1">
      <alignment horizontal="center" vertical="center"/>
    </xf>
    <xf numFmtId="169" fontId="3" fillId="0" borderId="53" xfId="4" applyNumberFormat="1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vertical="center"/>
    </xf>
    <xf numFmtId="170" fontId="39" fillId="0" borderId="53" xfId="4" applyNumberFormat="1" applyFont="1" applyFill="1" applyBorder="1" applyAlignment="1" applyProtection="1">
      <alignment horizontal="center" vertical="center"/>
    </xf>
    <xf numFmtId="0" fontId="3" fillId="0" borderId="54" xfId="4" applyNumberFormat="1" applyFont="1" applyFill="1" applyBorder="1" applyAlignment="1" applyProtection="1">
      <alignment horizontal="center" vertical="center"/>
    </xf>
    <xf numFmtId="0" fontId="3" fillId="0" borderId="55" xfId="4" applyNumberFormat="1" applyFont="1" applyFill="1" applyBorder="1" applyAlignment="1" applyProtection="1">
      <alignment horizontal="center" vertical="center"/>
    </xf>
    <xf numFmtId="0" fontId="15" fillId="0" borderId="53" xfId="3" applyNumberFormat="1" applyFont="1" applyFill="1" applyBorder="1" applyAlignment="1" applyProtection="1">
      <alignment horizontal="center" vertical="center"/>
    </xf>
    <xf numFmtId="0" fontId="15" fillId="0" borderId="55" xfId="3" applyNumberFormat="1" applyFont="1" applyFill="1" applyBorder="1" applyAlignment="1" applyProtection="1">
      <alignment horizontal="center" vertical="center"/>
    </xf>
    <xf numFmtId="168" fontId="0" fillId="7" borderId="0" xfId="0" applyNumberFormat="1" applyFill="1" applyProtection="1">
      <protection hidden="1"/>
    </xf>
    <xf numFmtId="0" fontId="6" fillId="0" borderId="56" xfId="0" applyFont="1" applyBorder="1" applyProtection="1">
      <protection hidden="1"/>
    </xf>
    <xf numFmtId="0" fontId="8" fillId="0" borderId="57" xfId="0" applyFont="1" applyFill="1" applyBorder="1" applyAlignment="1" applyProtection="1">
      <alignment horizontal="center"/>
      <protection locked="0" hidden="1"/>
    </xf>
    <xf numFmtId="0" fontId="4" fillId="0" borderId="58" xfId="13" applyNumberFormat="1" applyFont="1" applyFill="1" applyBorder="1" applyAlignment="1">
      <alignment vertical="center"/>
    </xf>
    <xf numFmtId="0" fontId="4" fillId="0" borderId="59" xfId="13" applyNumberFormat="1" applyFont="1" applyFill="1" applyBorder="1" applyAlignment="1">
      <alignment vertical="center"/>
    </xf>
    <xf numFmtId="169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Border="1" applyAlignment="1" applyProtection="1">
      <alignment horizontal="center" vertical="center"/>
    </xf>
    <xf numFmtId="0" fontId="3" fillId="0" borderId="1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vertical="center"/>
    </xf>
    <xf numFmtId="0" fontId="20" fillId="0" borderId="0" xfId="4" applyNumberFormat="1" applyFont="1" applyFill="1" applyBorder="1" applyAlignment="1" applyProtection="1"/>
    <xf numFmtId="0" fontId="3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left" vertical="center"/>
    </xf>
    <xf numFmtId="0" fontId="3" fillId="0" borderId="36" xfId="4" applyNumberFormat="1" applyFont="1" applyFill="1" applyBorder="1" applyAlignment="1" applyProtection="1">
      <alignment vertical="center"/>
    </xf>
    <xf numFmtId="0" fontId="3" fillId="0" borderId="35" xfId="4" applyFont="1" applyFill="1" applyBorder="1" applyAlignment="1" applyProtection="1">
      <alignment horizontal="left" vertical="center"/>
    </xf>
    <xf numFmtId="0" fontId="8" fillId="4" borderId="61" xfId="0" applyFont="1" applyFill="1" applyBorder="1" applyAlignment="1" applyProtection="1">
      <alignment horizontal="center"/>
      <protection locked="0" hidden="1"/>
    </xf>
    <xf numFmtId="0" fontId="0" fillId="4" borderId="61" xfId="0" applyFill="1" applyBorder="1" applyAlignment="1" applyProtection="1">
      <alignment horizontal="center"/>
      <protection locked="0" hidden="1"/>
    </xf>
    <xf numFmtId="168" fontId="7" fillId="0" borderId="60" xfId="0" applyNumberFormat="1" applyFont="1" applyBorder="1" applyAlignment="1" applyProtection="1">
      <alignment horizontal="center" vertical="top"/>
      <protection hidden="1"/>
    </xf>
    <xf numFmtId="0" fontId="0" fillId="0" borderId="35" xfId="0" applyBorder="1" applyProtection="1">
      <protection hidden="1"/>
    </xf>
    <xf numFmtId="0" fontId="0" fillId="0" borderId="62" xfId="0" applyBorder="1" applyProtection="1">
      <protection hidden="1"/>
    </xf>
    <xf numFmtId="0" fontId="6" fillId="0" borderId="0" xfId="0" applyFont="1" applyFill="1" applyProtection="1">
      <protection hidden="1"/>
    </xf>
    <xf numFmtId="0" fontId="6" fillId="0" borderId="16" xfId="0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0" fontId="28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3" fillId="0" borderId="63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vertical="center"/>
    </xf>
    <xf numFmtId="0" fontId="46" fillId="8" borderId="66" xfId="0" applyFont="1" applyFill="1" applyBorder="1" applyAlignment="1">
      <alignment horizontal="center" vertical="top"/>
    </xf>
    <xf numFmtId="0" fontId="3" fillId="0" borderId="64" xfId="4" applyNumberFormat="1" applyFont="1" applyFill="1" applyBorder="1" applyAlignment="1" applyProtection="1">
      <alignment horizontal="center" vertical="center"/>
    </xf>
    <xf numFmtId="168" fontId="7" fillId="0" borderId="67" xfId="3" applyNumberFormat="1" applyFont="1" applyFill="1" applyBorder="1" applyAlignment="1" applyProtection="1">
      <alignment horizontal="center" vertical="center"/>
    </xf>
    <xf numFmtId="0" fontId="3" fillId="0" borderId="68" xfId="4" applyNumberFormat="1" applyFont="1" applyFill="1" applyBorder="1" applyAlignment="1" applyProtection="1">
      <alignment horizontal="center" vertical="center"/>
    </xf>
    <xf numFmtId="0" fontId="3" fillId="0" borderId="67" xfId="4" applyNumberFormat="1" applyFont="1" applyFill="1" applyBorder="1" applyAlignment="1" applyProtection="1">
      <alignment vertical="center"/>
    </xf>
    <xf numFmtId="0" fontId="3" fillId="0" borderId="64" xfId="4" applyNumberFormat="1" applyFont="1" applyFill="1" applyBorder="1" applyAlignment="1" applyProtection="1">
      <alignment vertical="center"/>
    </xf>
    <xf numFmtId="0" fontId="3" fillId="0" borderId="69" xfId="4" applyNumberFormat="1" applyFont="1" applyFill="1" applyBorder="1" applyAlignment="1" applyProtection="1">
      <alignment vertical="center"/>
    </xf>
    <xf numFmtId="0" fontId="15" fillId="0" borderId="63" xfId="3" applyNumberFormat="1" applyFont="1" applyFill="1" applyBorder="1" applyAlignment="1" applyProtection="1">
      <alignment horizontal="center" vertical="center"/>
    </xf>
    <xf numFmtId="0" fontId="15" fillId="0" borderId="64" xfId="3" applyNumberFormat="1" applyFont="1" applyFill="1" applyBorder="1" applyAlignment="1" applyProtection="1">
      <alignment horizontal="center" vertical="center"/>
    </xf>
    <xf numFmtId="0" fontId="15" fillId="0" borderId="69" xfId="3" applyNumberFormat="1" applyFont="1" applyFill="1" applyBorder="1" applyAlignment="1" applyProtection="1">
      <alignment horizontal="center" vertical="center"/>
    </xf>
    <xf numFmtId="0" fontId="38" fillId="0" borderId="64" xfId="3" applyNumberFormat="1" applyFont="1" applyFill="1" applyBorder="1" applyAlignment="1" applyProtection="1"/>
    <xf numFmtId="0" fontId="28" fillId="0" borderId="64" xfId="3" applyNumberFormat="1" applyFont="1" applyFill="1" applyBorder="1" applyAlignment="1" applyProtection="1"/>
    <xf numFmtId="0" fontId="20" fillId="0" borderId="64" xfId="3" applyNumberFormat="1" applyFont="1" applyFill="1" applyBorder="1" applyAlignment="1" applyProtection="1"/>
    <xf numFmtId="0" fontId="11" fillId="0" borderId="64" xfId="3" applyNumberFormat="1" applyFont="1" applyFill="1" applyBorder="1" applyAlignment="1" applyProtection="1"/>
    <xf numFmtId="169" fontId="3" fillId="0" borderId="64" xfId="4" applyNumberFormat="1" applyFont="1" applyFill="1" applyBorder="1" applyAlignment="1" applyProtection="1">
      <alignment horizontal="center" vertical="center"/>
    </xf>
    <xf numFmtId="0" fontId="3" fillId="0" borderId="64" xfId="4" applyFont="1" applyFill="1" applyBorder="1" applyAlignment="1" applyProtection="1">
      <alignment horizontal="center" vertical="center"/>
    </xf>
    <xf numFmtId="0" fontId="3" fillId="0" borderId="35" xfId="4" applyNumberFormat="1" applyFont="1" applyFill="1" applyBorder="1" applyAlignment="1" applyProtection="1">
      <alignment horizontal="center" vertical="center"/>
    </xf>
    <xf numFmtId="0" fontId="11" fillId="0" borderId="64" xfId="3" applyNumberFormat="1" applyFont="1" applyFill="1" applyBorder="1" applyAlignment="1" applyProtection="1">
      <alignment vertical="center"/>
    </xf>
    <xf numFmtId="0" fontId="20" fillId="0" borderId="64" xfId="13" applyNumberFormat="1" applyFont="1" applyFill="1" applyBorder="1" applyAlignment="1">
      <alignment vertical="center"/>
    </xf>
    <xf numFmtId="0" fontId="39" fillId="0" borderId="63" xfId="4" applyNumberFormat="1" applyFont="1" applyFill="1" applyBorder="1" applyAlignment="1" applyProtection="1">
      <alignment horizontal="center" vertical="center"/>
    </xf>
    <xf numFmtId="0" fontId="15" fillId="0" borderId="64" xfId="4" applyFont="1" applyFill="1" applyBorder="1" applyAlignment="1" applyProtection="1">
      <alignment horizontal="right" vertical="center"/>
    </xf>
    <xf numFmtId="168" fontId="7" fillId="0" borderId="64" xfId="3" applyNumberFormat="1" applyFont="1" applyFill="1" applyBorder="1" applyAlignment="1" applyProtection="1">
      <alignment horizontal="center" vertical="center"/>
    </xf>
    <xf numFmtId="2" fontId="46" fillId="0" borderId="66" xfId="913" applyNumberFormat="1" applyFont="1" applyFill="1" applyBorder="1" applyAlignment="1">
      <alignment horizontal="right" vertical="top"/>
    </xf>
    <xf numFmtId="0" fontId="0" fillId="0" borderId="64" xfId="4" applyNumberFormat="1" applyFont="1" applyFill="1" applyBorder="1" applyAlignment="1" applyProtection="1">
      <alignment horizontal="center" vertical="center"/>
    </xf>
    <xf numFmtId="0" fontId="4" fillId="0" borderId="64" xfId="13" applyNumberFormat="1" applyFont="1" applyFill="1" applyBorder="1" applyAlignment="1">
      <alignment vertical="center"/>
    </xf>
    <xf numFmtId="0" fontId="20" fillId="0" borderId="64" xfId="3" applyNumberFormat="1" applyFont="1" applyFill="1" applyBorder="1" applyAlignment="1" applyProtection="1">
      <alignment vertical="center"/>
    </xf>
    <xf numFmtId="0" fontId="33" fillId="0" borderId="65" xfId="0" applyFont="1" applyFill="1" applyBorder="1" applyAlignment="1">
      <alignment horizontal="right" vertical="center"/>
    </xf>
    <xf numFmtId="0" fontId="15" fillId="0" borderId="0" xfId="4" applyFont="1" applyFill="1" applyBorder="1" applyAlignment="1" applyProtection="1">
      <alignment horizontal="right" vertical="center"/>
    </xf>
    <xf numFmtId="0" fontId="0" fillId="9" borderId="13" xfId="0" applyFill="1" applyBorder="1" applyAlignment="1" applyProtection="1">
      <alignment horizontal="center"/>
      <protection hidden="1"/>
    </xf>
    <xf numFmtId="0" fontId="4" fillId="0" borderId="72" xfId="13" applyNumberFormat="1" applyFont="1" applyFill="1" applyBorder="1" applyAlignment="1">
      <alignment vertical="center"/>
    </xf>
    <xf numFmtId="0" fontId="38" fillId="0" borderId="72" xfId="3" applyNumberFormat="1" applyFont="1" applyFill="1" applyBorder="1" applyAlignment="1" applyProtection="1"/>
    <xf numFmtId="0" fontId="28" fillId="0" borderId="72" xfId="3" applyNumberFormat="1" applyFont="1" applyFill="1" applyBorder="1" applyAlignment="1" applyProtection="1"/>
    <xf numFmtId="0" fontId="20" fillId="0" borderId="72" xfId="3" applyNumberFormat="1" applyFont="1" applyFill="1" applyBorder="1" applyAlignment="1" applyProtection="1"/>
    <xf numFmtId="0" fontId="20" fillId="0" borderId="72" xfId="13" applyNumberFormat="1" applyFont="1" applyFill="1" applyBorder="1" applyAlignment="1">
      <alignment vertical="center"/>
    </xf>
    <xf numFmtId="0" fontId="11" fillId="0" borderId="72" xfId="3" applyNumberFormat="1" applyFont="1" applyFill="1" applyBorder="1" applyAlignment="1" applyProtection="1"/>
    <xf numFmtId="0" fontId="11" fillId="0" borderId="72" xfId="3" applyNumberFormat="1" applyFont="1" applyFill="1" applyBorder="1" applyAlignment="1" applyProtection="1">
      <alignment vertical="center"/>
    </xf>
    <xf numFmtId="169" fontId="3" fillId="0" borderId="72" xfId="4" applyNumberFormat="1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vertical="center"/>
    </xf>
    <xf numFmtId="0" fontId="3" fillId="0" borderId="72" xfId="4" applyFont="1" applyFill="1" applyBorder="1" applyAlignment="1" applyProtection="1">
      <alignment horizontal="left" vertical="center"/>
    </xf>
    <xf numFmtId="0" fontId="15" fillId="0" borderId="72" xfId="4" applyFont="1" applyFill="1" applyBorder="1" applyAlignment="1" applyProtection="1">
      <alignment horizontal="right" vertical="center"/>
    </xf>
    <xf numFmtId="0" fontId="3" fillId="0" borderId="72" xfId="4" applyNumberFormat="1" applyFont="1" applyFill="1" applyBorder="1" applyAlignment="1" applyProtection="1">
      <alignment horizontal="center" vertical="center"/>
    </xf>
    <xf numFmtId="168" fontId="7" fillId="0" borderId="73" xfId="3" applyNumberFormat="1" applyFont="1" applyFill="1" applyBorder="1" applyAlignment="1" applyProtection="1">
      <alignment horizontal="center" vertical="center"/>
    </xf>
    <xf numFmtId="0" fontId="3" fillId="0" borderId="71" xfId="4" applyNumberFormat="1" applyFont="1" applyFill="1" applyBorder="1" applyAlignment="1" applyProtection="1">
      <alignment horizontal="center" vertical="center"/>
    </xf>
    <xf numFmtId="0" fontId="3" fillId="0" borderId="73" xfId="4" applyNumberFormat="1" applyFont="1" applyFill="1" applyBorder="1" applyAlignment="1" applyProtection="1">
      <alignment vertical="center"/>
    </xf>
    <xf numFmtId="0" fontId="3" fillId="0" borderId="72" xfId="4" applyNumberFormat="1" applyFont="1" applyFill="1" applyBorder="1" applyAlignment="1" applyProtection="1">
      <alignment vertical="center"/>
    </xf>
    <xf numFmtId="0" fontId="3" fillId="0" borderId="74" xfId="4" applyNumberFormat="1" applyFont="1" applyFill="1" applyBorder="1" applyAlignment="1" applyProtection="1">
      <alignment vertical="center"/>
    </xf>
    <xf numFmtId="0" fontId="15" fillId="0" borderId="72" xfId="3" applyNumberFormat="1" applyFont="1" applyFill="1" applyBorder="1" applyAlignment="1" applyProtection="1">
      <alignment horizontal="center" vertical="center"/>
    </xf>
    <xf numFmtId="0" fontId="15" fillId="0" borderId="74" xfId="3" applyNumberFormat="1" applyFont="1" applyFill="1" applyBorder="1" applyAlignment="1" applyProtection="1">
      <alignment horizontal="center" vertical="center"/>
    </xf>
    <xf numFmtId="0" fontId="3" fillId="10" borderId="0" xfId="4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3" fillId="10" borderId="0" xfId="4" applyFont="1" applyFill="1" applyBorder="1" applyAlignment="1" applyProtection="1">
      <alignment horizontal="center" vertical="center"/>
      <protection locked="0"/>
    </xf>
    <xf numFmtId="0" fontId="3" fillId="0" borderId="63" xfId="4" applyFont="1" applyFill="1" applyBorder="1" applyAlignment="1" applyProtection="1">
      <alignment horizontal="left" vertical="center"/>
      <protection locked="0"/>
    </xf>
    <xf numFmtId="0" fontId="15" fillId="0" borderId="63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NumberFormat="1" applyFont="1" applyFill="1" applyBorder="1" applyAlignment="1" applyProtection="1">
      <protection locked="0"/>
    </xf>
    <xf numFmtId="0" fontId="38" fillId="0" borderId="0" xfId="1" applyNumberFormat="1" applyFont="1" applyFill="1" applyBorder="1" applyAlignment="1" applyProtection="1">
      <protection locked="0"/>
    </xf>
    <xf numFmtId="0" fontId="28" fillId="0" borderId="0" xfId="1" applyNumberFormat="1" applyFont="1" applyFill="1" applyBorder="1" applyAlignment="1" applyProtection="1">
      <protection locked="0"/>
    </xf>
    <xf numFmtId="0" fontId="20" fillId="0" borderId="0" xfId="1" applyNumberFormat="1" applyFont="1" applyFill="1" applyBorder="1" applyAlignment="1" applyProtection="1">
      <protection locked="0"/>
    </xf>
    <xf numFmtId="0" fontId="3" fillId="0" borderId="0" xfId="4" applyFont="1" applyFill="1" applyBorder="1" applyAlignment="1" applyProtection="1">
      <alignment vertical="center"/>
      <protection locked="0"/>
    </xf>
    <xf numFmtId="0" fontId="28" fillId="0" borderId="0" xfId="4" applyFont="1" applyFill="1" applyBorder="1" applyAlignment="1" applyProtection="1">
      <protection locked="0"/>
    </xf>
    <xf numFmtId="0" fontId="20" fillId="0" borderId="0" xfId="4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alignment vertical="center"/>
      <protection locked="0"/>
    </xf>
    <xf numFmtId="169" fontId="3" fillId="0" borderId="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alignment horizontal="center" vertical="center"/>
      <protection locked="0"/>
    </xf>
    <xf numFmtId="0" fontId="3" fillId="0" borderId="35" xfId="4" applyFont="1" applyFill="1" applyBorder="1" applyAlignment="1" applyProtection="1">
      <alignment horizontal="left" vertical="center"/>
      <protection locked="0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 applyProtection="1">
      <alignment horizontal="left" vertical="center"/>
      <protection locked="0"/>
    </xf>
    <xf numFmtId="0" fontId="3" fillId="0" borderId="0" xfId="4" applyNumberFormat="1" applyFont="1" applyFill="1" applyBorder="1" applyAlignment="1" applyProtection="1">
      <alignment horizontal="center" vertical="center"/>
      <protection locked="0"/>
    </xf>
    <xf numFmtId="168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3" fillId="0" borderId="1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NumberFormat="1" applyFont="1" applyFill="1" applyBorder="1" applyAlignment="1" applyProtection="1">
      <alignment vertical="center"/>
      <protection locked="0"/>
    </xf>
    <xf numFmtId="0" fontId="3" fillId="0" borderId="12" xfId="4" applyNumberFormat="1" applyFont="1" applyFill="1" applyBorder="1" applyAlignment="1" applyProtection="1">
      <alignment vertical="center"/>
      <protection locked="0"/>
    </xf>
    <xf numFmtId="0" fontId="3" fillId="0" borderId="36" xfId="4" applyNumberFormat="1" applyFont="1" applyFill="1" applyBorder="1" applyAlignment="1" applyProtection="1">
      <alignment vertical="center"/>
      <protection locked="0"/>
    </xf>
    <xf numFmtId="0" fontId="15" fillId="0" borderId="35" xfId="3" applyNumberFormat="1" applyFont="1" applyFill="1" applyBorder="1" applyAlignment="1" applyProtection="1">
      <alignment horizontal="center" vertical="center"/>
      <protection locked="0"/>
    </xf>
    <xf numFmtId="0" fontId="15" fillId="0" borderId="0" xfId="3" applyNumberFormat="1" applyFont="1" applyFill="1" applyBorder="1" applyAlignment="1" applyProtection="1">
      <alignment horizontal="center" vertical="center"/>
      <protection locked="0"/>
    </xf>
    <xf numFmtId="0" fontId="15" fillId="0" borderId="36" xfId="3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protection locked="0"/>
    </xf>
    <xf numFmtId="0" fontId="20" fillId="0" borderId="0" xfId="4" applyFont="1" applyFill="1" applyBorder="1" applyAlignment="1" applyProtection="1">
      <protection locked="0"/>
    </xf>
    <xf numFmtId="0" fontId="3" fillId="0" borderId="35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protection locked="0"/>
    </xf>
    <xf numFmtId="0" fontId="6" fillId="0" borderId="0" xfId="1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Protection="1">
      <protection locked="0" hidden="1"/>
    </xf>
    <xf numFmtId="168" fontId="7" fillId="0" borderId="54" xfId="3" applyNumberFormat="1" applyFont="1" applyFill="1" applyBorder="1" applyAlignment="1" applyProtection="1">
      <alignment horizontal="center" vertical="center"/>
      <protection locked="0"/>
    </xf>
    <xf numFmtId="0" fontId="3" fillId="0" borderId="53" xfId="4" applyNumberFormat="1" applyFont="1" applyFill="1" applyBorder="1" applyAlignment="1" applyProtection="1">
      <alignment horizontal="center" vertical="center"/>
      <protection locked="0"/>
    </xf>
    <xf numFmtId="2" fontId="3" fillId="0" borderId="0" xfId="4" applyNumberFormat="1" applyFill="1" applyBorder="1" applyAlignment="1" applyProtection="1">
      <alignment horizontal="center" vertical="center"/>
      <protection locked="0"/>
    </xf>
    <xf numFmtId="0" fontId="20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alignment vertical="center"/>
      <protection locked="0"/>
    </xf>
    <xf numFmtId="0" fontId="38" fillId="0" borderId="0" xfId="3" applyNumberFormat="1" applyFont="1" applyFill="1" applyBorder="1" applyAlignment="1" applyProtection="1">
      <protection locked="0"/>
    </xf>
    <xf numFmtId="0" fontId="28" fillId="0" borderId="0" xfId="3" applyNumberFormat="1" applyFont="1" applyFill="1" applyBorder="1" applyAlignment="1" applyProtection="1">
      <protection locked="0"/>
    </xf>
    <xf numFmtId="0" fontId="48" fillId="0" borderId="0" xfId="3" applyNumberFormat="1" applyFont="1" applyFill="1" applyBorder="1" applyAlignment="1" applyProtection="1">
      <protection locked="0"/>
    </xf>
    <xf numFmtId="0" fontId="49" fillId="0" borderId="0" xfId="3" applyNumberFormat="1" applyFont="1" applyFill="1" applyBorder="1" applyAlignment="1" applyProtection="1">
      <protection locked="0"/>
    </xf>
    <xf numFmtId="0" fontId="50" fillId="0" borderId="0" xfId="3" applyNumberFormat="1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alignment vertical="center"/>
      <protection locked="0"/>
    </xf>
    <xf numFmtId="0" fontId="51" fillId="0" borderId="0" xfId="4" applyFont="1" applyFill="1" applyBorder="1" applyAlignment="1" applyProtection="1">
      <alignment vertical="center"/>
      <protection locked="0"/>
    </xf>
    <xf numFmtId="0" fontId="50" fillId="0" borderId="0" xfId="4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protection locked="0"/>
    </xf>
    <xf numFmtId="0" fontId="50" fillId="0" borderId="0" xfId="4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3" applyNumberFormat="1" applyFont="1" applyFill="1" applyBorder="1" applyAlignment="1" applyProtection="1">
      <alignment vertical="center"/>
      <protection locked="0"/>
    </xf>
    <xf numFmtId="0" fontId="53" fillId="0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0" xfId="4" applyFont="1" applyFill="1" applyBorder="1" applyAlignment="1" applyProtection="1">
      <alignment vertical="center"/>
      <protection locked="0"/>
    </xf>
    <xf numFmtId="0" fontId="4" fillId="0" borderId="0" xfId="13" applyNumberFormat="1" applyFont="1" applyFill="1" applyBorder="1" applyAlignment="1" applyProtection="1">
      <alignment vertical="center"/>
      <protection locked="0"/>
    </xf>
    <xf numFmtId="0" fontId="20" fillId="0" borderId="0" xfId="13" applyNumberFormat="1" applyFont="1" applyFill="1" applyBorder="1" applyAlignment="1" applyProtection="1">
      <alignment vertical="center"/>
      <protection locked="0"/>
    </xf>
    <xf numFmtId="0" fontId="28" fillId="0" borderId="0" xfId="4" applyNumberFormat="1" applyFont="1" applyFill="1" applyBorder="1" applyAlignment="1" applyProtection="1">
      <protection locked="0"/>
    </xf>
    <xf numFmtId="0" fontId="40" fillId="0" borderId="0" xfId="3" applyNumberFormat="1" applyFont="1" applyFill="1" applyBorder="1" applyAlignment="1" applyProtection="1">
      <protection locked="0"/>
    </xf>
    <xf numFmtId="0" fontId="4" fillId="0" borderId="0" xfId="4" applyNumberFormat="1" applyFont="1" applyFill="1" applyBorder="1" applyAlignment="1" applyProtection="1">
      <protection locked="0"/>
    </xf>
    <xf numFmtId="0" fontId="3" fillId="0" borderId="35" xfId="4" applyFont="1" applyFill="1" applyBorder="1" applyAlignment="1" applyProtection="1">
      <alignment vertical="center"/>
      <protection locked="0"/>
    </xf>
    <xf numFmtId="0" fontId="3" fillId="0" borderId="12" xfId="4" applyFont="1" applyFill="1" applyBorder="1" applyAlignment="1" applyProtection="1">
      <alignment vertical="center"/>
      <protection locked="0"/>
    </xf>
    <xf numFmtId="0" fontId="3" fillId="0" borderId="10" xfId="4" applyFont="1" applyFill="1" applyBorder="1" applyAlignment="1" applyProtection="1">
      <alignment vertical="center"/>
      <protection locked="0"/>
    </xf>
    <xf numFmtId="0" fontId="3" fillId="0" borderId="9" xfId="4" applyNumberFormat="1" applyFont="1" applyFill="1" applyBorder="1" applyAlignment="1" applyProtection="1">
      <alignment horizontal="center" vertical="center"/>
      <protection locked="0"/>
    </xf>
    <xf numFmtId="0" fontId="11" fillId="0" borderId="0" xfId="4" applyNumberFormat="1" applyFont="1" applyFill="1" applyBorder="1" applyAlignment="1" applyProtection="1"/>
    <xf numFmtId="0" fontId="11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horizontal="center" vertical="center"/>
    </xf>
    <xf numFmtId="0" fontId="3" fillId="0" borderId="36" xfId="4" applyNumberFormat="1" applyFont="1" applyFill="1" applyBorder="1" applyAlignment="1" applyProtection="1">
      <alignment horizontal="center" vertical="center"/>
    </xf>
    <xf numFmtId="168" fontId="7" fillId="0" borderId="76" xfId="3" applyNumberFormat="1" applyFont="1" applyFill="1" applyBorder="1" applyAlignment="1" applyProtection="1">
      <alignment horizontal="center" vertical="center"/>
      <protection locked="0"/>
    </xf>
    <xf numFmtId="0" fontId="3" fillId="0" borderId="76" xfId="4" applyNumberFormat="1" applyFont="1" applyFill="1" applyBorder="1" applyAlignment="1" applyProtection="1">
      <alignment vertical="center"/>
      <protection locked="0"/>
    </xf>
    <xf numFmtId="168" fontId="7" fillId="0" borderId="76" xfId="3" applyNumberFormat="1" applyFont="1" applyFill="1" applyBorder="1" applyAlignment="1" applyProtection="1">
      <alignment horizontal="center" vertical="center"/>
    </xf>
    <xf numFmtId="0" fontId="3" fillId="0" borderId="76" xfId="4" applyNumberFormat="1" applyFont="1" applyFill="1" applyBorder="1" applyAlignment="1" applyProtection="1">
      <alignment vertical="center"/>
    </xf>
    <xf numFmtId="168" fontId="3" fillId="0" borderId="76" xfId="4" applyNumberFormat="1" applyFont="1" applyFill="1" applyBorder="1" applyAlignment="1" applyProtection="1">
      <alignment vertical="center"/>
      <protection locked="0"/>
    </xf>
    <xf numFmtId="0" fontId="3" fillId="0" borderId="75" xfId="4" applyNumberFormat="1" applyFont="1" applyFill="1" applyBorder="1" applyAlignment="1" applyProtection="1">
      <alignment vertical="center"/>
    </xf>
    <xf numFmtId="0" fontId="15" fillId="0" borderId="75" xfId="3" applyNumberFormat="1" applyFont="1" applyFill="1" applyBorder="1" applyAlignment="1" applyProtection="1">
      <alignment horizontal="center" vertical="center"/>
    </xf>
    <xf numFmtId="0" fontId="3" fillId="0" borderId="75" xfId="4" applyNumberFormat="1" applyFont="1" applyFill="1" applyBorder="1" applyAlignment="1" applyProtection="1">
      <alignment vertical="center"/>
      <protection locked="0"/>
    </xf>
    <xf numFmtId="0" fontId="15" fillId="0" borderId="75" xfId="3" applyNumberFormat="1" applyFont="1" applyFill="1" applyBorder="1" applyAlignment="1" applyProtection="1">
      <alignment horizontal="center" vertical="center"/>
      <protection locked="0"/>
    </xf>
    <xf numFmtId="168" fontId="7" fillId="5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76" xfId="3" applyNumberFormat="1" applyFont="1" applyFill="1" applyBorder="1" applyAlignment="1" applyProtection="1">
      <alignment horizontal="center" vertical="center"/>
    </xf>
    <xf numFmtId="168" fontId="7" fillId="12" borderId="76" xfId="3" applyNumberFormat="1" applyFont="1" applyFill="1" applyBorder="1" applyAlignment="1" applyProtection="1">
      <alignment horizontal="center" vertical="center"/>
    </xf>
    <xf numFmtId="168" fontId="7" fillId="11" borderId="76" xfId="3" applyNumberFormat="1" applyFont="1" applyFill="1" applyBorder="1" applyAlignment="1" applyProtection="1">
      <alignment horizontal="center" vertical="center"/>
      <protection locked="0"/>
    </xf>
    <xf numFmtId="168" fontId="7" fillId="12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12" xfId="3" applyNumberFormat="1" applyFont="1" applyFill="1" applyBorder="1" applyAlignment="1" applyProtection="1">
      <alignment horizontal="center" vertical="center"/>
      <protection locked="0"/>
    </xf>
    <xf numFmtId="168" fontId="7" fillId="11" borderId="54" xfId="3" applyNumberFormat="1" applyFont="1" applyFill="1" applyBorder="1" applyAlignment="1" applyProtection="1">
      <alignment horizontal="center" vertical="center"/>
      <protection locked="0"/>
    </xf>
    <xf numFmtId="168" fontId="7" fillId="13" borderId="76" xfId="3" applyNumberFormat="1" applyFont="1" applyFill="1" applyBorder="1" applyAlignment="1" applyProtection="1">
      <alignment horizontal="center" vertical="center"/>
      <protection locked="0"/>
    </xf>
    <xf numFmtId="168" fontId="3" fillId="0" borderId="77" xfId="4" applyNumberFormat="1" applyFont="1" applyFill="1" applyBorder="1" applyAlignment="1" applyProtection="1">
      <alignment horizontal="center" vertical="center"/>
    </xf>
    <xf numFmtId="0" fontId="3" fillId="0" borderId="77" xfId="4" applyNumberFormat="1" applyFont="1" applyFill="1" applyBorder="1" applyAlignment="1" applyProtection="1">
      <alignment horizontal="center" vertical="center"/>
      <protection locked="0"/>
    </xf>
    <xf numFmtId="2" fontId="15" fillId="0" borderId="65" xfId="0" applyNumberFormat="1" applyFont="1" applyFill="1" applyBorder="1" applyAlignment="1">
      <alignment horizontal="right" vertical="center"/>
    </xf>
    <xf numFmtId="2" fontId="54" fillId="0" borderId="66" xfId="913" applyNumberFormat="1" applyFont="1" applyFill="1" applyBorder="1" applyAlignment="1">
      <alignment horizontal="right" vertical="top"/>
    </xf>
    <xf numFmtId="2" fontId="15" fillId="0" borderId="65" xfId="0" applyNumberFormat="1" applyFont="1" applyFill="1" applyBorder="1" applyAlignment="1" applyProtection="1">
      <alignment horizontal="right" vertical="center"/>
      <protection locked="0"/>
    </xf>
    <xf numFmtId="2" fontId="54" fillId="0" borderId="66" xfId="913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2" fontId="15" fillId="0" borderId="35" xfId="0" applyNumberFormat="1" applyFont="1" applyFill="1" applyBorder="1" applyAlignment="1" applyProtection="1">
      <alignment horizontal="right" vertical="center"/>
      <protection locked="0"/>
    </xf>
    <xf numFmtId="0" fontId="15" fillId="0" borderId="35" xfId="0" applyFont="1" applyFill="1" applyBorder="1" applyAlignment="1" applyProtection="1">
      <alignment horizontal="right" vertical="center"/>
      <protection locked="0"/>
    </xf>
    <xf numFmtId="2" fontId="54" fillId="0" borderId="70" xfId="913" applyNumberFormat="1" applyFont="1" applyFill="1" applyBorder="1" applyAlignment="1" applyProtection="1">
      <alignment horizontal="right" vertical="top"/>
      <protection locked="0"/>
    </xf>
    <xf numFmtId="0" fontId="54" fillId="0" borderId="66" xfId="0" applyNumberFormat="1" applyFont="1" applyFill="1" applyBorder="1" applyAlignment="1" applyProtection="1">
      <alignment horizontal="right" vertical="top"/>
      <protection locked="0"/>
    </xf>
    <xf numFmtId="2" fontId="3" fillId="0" borderId="0" xfId="4" applyNumberFormat="1" applyFont="1" applyFill="1" applyBorder="1" applyAlignment="1" applyProtection="1">
      <alignment horizontal="center" vertical="center"/>
      <protection locked="0"/>
    </xf>
    <xf numFmtId="0" fontId="53" fillId="0" borderId="0" xfId="14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2" fontId="54" fillId="0" borderId="0" xfId="913" applyNumberFormat="1" applyFont="1" applyFill="1" applyBorder="1" applyAlignment="1" applyProtection="1">
      <alignment horizontal="right" vertical="top"/>
      <protection locked="0"/>
    </xf>
    <xf numFmtId="0" fontId="15" fillId="0" borderId="0" xfId="14" applyFont="1" applyFill="1" applyBorder="1" applyAlignment="1" applyProtection="1">
      <alignment vertical="center"/>
      <protection locked="0"/>
    </xf>
    <xf numFmtId="0" fontId="15" fillId="0" borderId="0" xfId="913" applyFont="1" applyFill="1" applyProtection="1">
      <protection locked="0"/>
    </xf>
    <xf numFmtId="0" fontId="54" fillId="0" borderId="66" xfId="0" applyFont="1" applyFill="1" applyBorder="1" applyAlignment="1" applyProtection="1">
      <alignment horizontal="left" vertical="top"/>
      <protection locked="0"/>
    </xf>
    <xf numFmtId="0" fontId="3" fillId="0" borderId="63" xfId="4" applyNumberFormat="1" applyFont="1" applyFill="1" applyBorder="1" applyAlignment="1" applyProtection="1">
      <alignment horizontal="center" vertical="center"/>
      <protection locked="0"/>
    </xf>
    <xf numFmtId="0" fontId="4" fillId="0" borderId="78" xfId="3" applyNumberFormat="1" applyFont="1" applyFill="1" applyBorder="1" applyAlignment="1" applyProtection="1">
      <protection locked="0"/>
    </xf>
    <xf numFmtId="0" fontId="38" fillId="0" borderId="78" xfId="3" applyNumberFormat="1" applyFont="1" applyFill="1" applyBorder="1" applyAlignment="1" applyProtection="1">
      <alignment vertical="center"/>
      <protection locked="0"/>
    </xf>
    <xf numFmtId="0" fontId="28" fillId="0" borderId="78" xfId="3" applyNumberFormat="1" applyFont="1" applyFill="1" applyBorder="1" applyAlignment="1" applyProtection="1">
      <alignment vertical="center"/>
      <protection locked="0"/>
    </xf>
    <xf numFmtId="0" fontId="20" fillId="0" borderId="78" xfId="3" applyNumberFormat="1" applyFont="1" applyFill="1" applyBorder="1" applyAlignment="1" applyProtection="1">
      <alignment vertical="center"/>
      <protection locked="0"/>
    </xf>
    <xf numFmtId="0" fontId="20" fillId="0" borderId="78" xfId="3" applyNumberFormat="1" applyFont="1" applyFill="1" applyBorder="1" applyAlignment="1" applyProtection="1">
      <protection locked="0"/>
    </xf>
    <xf numFmtId="0" fontId="15" fillId="0" borderId="78" xfId="0" applyFont="1" applyFill="1" applyBorder="1" applyAlignment="1" applyProtection="1">
      <alignment vertical="center"/>
      <protection locked="0"/>
    </xf>
    <xf numFmtId="0" fontId="3" fillId="0" borderId="78" xfId="4" applyFont="1" applyFill="1" applyBorder="1" applyAlignment="1" applyProtection="1">
      <alignment vertical="center"/>
      <protection locked="0"/>
    </xf>
    <xf numFmtId="0" fontId="20" fillId="0" borderId="78" xfId="4" applyNumberFormat="1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protection locked="0"/>
    </xf>
    <xf numFmtId="169" fontId="3" fillId="0" borderId="78" xfId="4" applyNumberFormat="1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left" vertical="center"/>
      <protection locked="0"/>
    </xf>
    <xf numFmtId="0" fontId="3" fillId="0" borderId="78" xfId="4" applyFont="1" applyFill="1" applyBorder="1" applyAlignment="1" applyProtection="1">
      <alignment horizontal="left" vertical="center"/>
    </xf>
    <xf numFmtId="0" fontId="3" fillId="0" borderId="78" xfId="4" applyNumberFormat="1" applyFont="1" applyFill="1" applyBorder="1" applyAlignment="1" applyProtection="1">
      <alignment horizontal="center" vertical="center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  <protection locked="0"/>
    </xf>
    <xf numFmtId="0" fontId="15" fillId="0" borderId="78" xfId="3" applyNumberFormat="1" applyFont="1" applyFill="1" applyBorder="1" applyAlignment="1" applyProtection="1">
      <alignment horizontal="center" vertical="center"/>
      <protection locked="0"/>
    </xf>
    <xf numFmtId="0" fontId="38" fillId="0" borderId="78" xfId="3" applyNumberFormat="1" applyFont="1" applyFill="1" applyBorder="1" applyAlignment="1" applyProtection="1">
      <protection locked="0"/>
    </xf>
    <xf numFmtId="0" fontId="28" fillId="0" borderId="78" xfId="3" applyNumberFormat="1" applyFont="1" applyFill="1" applyBorder="1" applyAlignment="1" applyProtection="1">
      <protection locked="0"/>
    </xf>
    <xf numFmtId="0" fontId="20" fillId="0" borderId="78" xfId="4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alignment vertical="center"/>
      <protection locked="0"/>
    </xf>
    <xf numFmtId="168" fontId="7" fillId="0" borderId="79" xfId="3" applyNumberFormat="1" applyFont="1" applyFill="1" applyBorder="1" applyAlignment="1" applyProtection="1">
      <alignment horizontal="center" vertical="center"/>
      <protection locked="0"/>
    </xf>
    <xf numFmtId="0" fontId="3" fillId="0" borderId="80" xfId="4" applyNumberFormat="1" applyFont="1" applyFill="1" applyBorder="1" applyAlignment="1" applyProtection="1">
      <alignment horizontal="center" vertical="center"/>
      <protection locked="0"/>
    </xf>
    <xf numFmtId="0" fontId="28" fillId="0" borderId="78" xfId="4" applyFont="1" applyFill="1" applyBorder="1" applyAlignment="1" applyProtection="1">
      <protection locked="0"/>
    </xf>
    <xf numFmtId="0" fontId="15" fillId="0" borderId="78" xfId="14" applyFont="1" applyFill="1" applyBorder="1" applyAlignment="1" applyProtection="1">
      <alignment vertical="center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  <protection locked="0"/>
    </xf>
    <xf numFmtId="0" fontId="20" fillId="0" borderId="78" xfId="13" applyNumberFormat="1" applyFont="1" applyFill="1" applyBorder="1" applyAlignment="1" applyProtection="1">
      <alignment vertical="center"/>
      <protection locked="0"/>
    </xf>
    <xf numFmtId="0" fontId="3" fillId="0" borderId="78" xfId="3" applyNumberFormat="1" applyFont="1" applyFill="1" applyBorder="1" applyAlignment="1" applyProtection="1">
      <alignment vertical="center"/>
      <protection locked="0"/>
    </xf>
    <xf numFmtId="0" fontId="28" fillId="0" borderId="78" xfId="4" applyFont="1" applyFill="1" applyBorder="1" applyAlignment="1" applyProtection="1">
      <alignment vertical="center"/>
      <protection locked="0"/>
    </xf>
    <xf numFmtId="0" fontId="48" fillId="0" borderId="78" xfId="3" applyNumberFormat="1" applyFont="1" applyFill="1" applyBorder="1" applyAlignment="1" applyProtection="1">
      <protection locked="0"/>
    </xf>
    <xf numFmtId="0" fontId="49" fillId="0" borderId="78" xfId="3" applyNumberFormat="1" applyFont="1" applyFill="1" applyBorder="1" applyAlignment="1" applyProtection="1">
      <protection locked="0"/>
    </xf>
    <xf numFmtId="0" fontId="50" fillId="0" borderId="78" xfId="3" applyNumberFormat="1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alignment vertical="center"/>
      <protection locked="0"/>
    </xf>
    <xf numFmtId="0" fontId="51" fillId="0" borderId="78" xfId="4" applyFont="1" applyFill="1" applyBorder="1" applyAlignment="1" applyProtection="1">
      <alignment vertical="center"/>
      <protection locked="0"/>
    </xf>
    <xf numFmtId="0" fontId="50" fillId="0" borderId="78" xfId="4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protection locked="0"/>
    </xf>
    <xf numFmtId="0" fontId="50" fillId="0" borderId="78" xfId="4" applyNumberFormat="1" applyFont="1" applyFill="1" applyBorder="1" applyAlignment="1" applyProtection="1">
      <protection locked="0"/>
    </xf>
    <xf numFmtId="0" fontId="52" fillId="0" borderId="78" xfId="3" applyNumberFormat="1" applyFont="1" applyFill="1" applyBorder="1" applyAlignment="1" applyProtection="1">
      <protection locked="0"/>
    </xf>
    <xf numFmtId="0" fontId="53" fillId="0" borderId="78" xfId="14" applyFont="1" applyFill="1" applyBorder="1" applyAlignment="1" applyProtection="1">
      <alignment vertical="center"/>
      <protection locked="0"/>
    </xf>
    <xf numFmtId="0" fontId="53" fillId="0" borderId="78" xfId="0" applyFont="1" applyFill="1" applyBorder="1" applyAlignment="1" applyProtection="1">
      <alignment vertical="center"/>
      <protection locked="0"/>
    </xf>
    <xf numFmtId="0" fontId="52" fillId="0" borderId="78" xfId="3" applyNumberFormat="1" applyFont="1" applyFill="1" applyBorder="1" applyAlignment="1" applyProtection="1">
      <alignment vertical="center"/>
      <protection locked="0"/>
    </xf>
    <xf numFmtId="0" fontId="53" fillId="0" borderId="78" xfId="3" applyNumberFormat="1" applyFont="1" applyFill="1" applyBorder="1" applyAlignment="1" applyProtection="1">
      <alignment horizontal="center" vertical="center"/>
      <protection locked="0"/>
    </xf>
    <xf numFmtId="0" fontId="4" fillId="0" borderId="78" xfId="13" applyNumberFormat="1" applyFont="1" applyFill="1" applyBorder="1" applyAlignment="1" applyProtection="1">
      <alignment vertical="center"/>
      <protection locked="0"/>
    </xf>
    <xf numFmtId="0" fontId="0" fillId="0" borderId="78" xfId="0" applyFont="1" applyFill="1" applyBorder="1" applyProtection="1">
      <protection locked="0"/>
    </xf>
    <xf numFmtId="0" fontId="3" fillId="0" borderId="81" xfId="4" applyFont="1" applyFill="1" applyBorder="1" applyAlignment="1" applyProtection="1">
      <alignment horizontal="left" vertical="center"/>
      <protection locked="0"/>
    </xf>
    <xf numFmtId="0" fontId="20" fillId="0" borderId="78" xfId="4" applyFont="1" applyFill="1" applyBorder="1" applyAlignment="1" applyProtection="1">
      <alignment vertical="center"/>
      <protection locked="0"/>
    </xf>
    <xf numFmtId="0" fontId="38" fillId="0" borderId="78" xfId="3" applyNumberFormat="1" applyFont="1" applyFill="1" applyBorder="1" applyAlignment="1" applyProtection="1"/>
    <xf numFmtId="0" fontId="28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>
      <alignment vertical="center"/>
    </xf>
    <xf numFmtId="0" fontId="3" fillId="0" borderId="78" xfId="4" applyFont="1" applyFill="1" applyBorder="1" applyAlignment="1" applyProtection="1">
      <alignment vertical="center"/>
    </xf>
    <xf numFmtId="0" fontId="11" fillId="0" borderId="78" xfId="3" applyNumberFormat="1" applyFont="1" applyFill="1" applyBorder="1" applyAlignment="1" applyProtection="1"/>
    <xf numFmtId="169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</xf>
    <xf numFmtId="0" fontId="15" fillId="0" borderId="78" xfId="3" applyNumberFormat="1" applyFont="1" applyFill="1" applyBorder="1" applyAlignment="1" applyProtection="1">
      <alignment horizontal="center" vertical="center"/>
    </xf>
    <xf numFmtId="168" fontId="7" fillId="11" borderId="79" xfId="3" applyNumberFormat="1" applyFont="1" applyFill="1" applyBorder="1" applyAlignment="1" applyProtection="1">
      <alignment horizontal="center" vertical="center"/>
      <protection locked="0"/>
    </xf>
    <xf numFmtId="0" fontId="4" fillId="0" borderId="78" xfId="13" applyNumberFormat="1" applyFont="1" applyFill="1" applyBorder="1" applyAlignment="1">
      <alignment vertical="center"/>
    </xf>
    <xf numFmtId="0" fontId="20" fillId="0" borderId="78" xfId="13" applyNumberFormat="1" applyFont="1" applyFill="1" applyBorder="1" applyAlignment="1">
      <alignment vertical="center"/>
    </xf>
    <xf numFmtId="0" fontId="11" fillId="0" borderId="78" xfId="3" applyNumberFormat="1" applyFont="1" applyFill="1" applyBorder="1" applyAlignment="1" applyProtection="1">
      <alignment vertical="center"/>
    </xf>
    <xf numFmtId="0" fontId="3" fillId="0" borderId="77" xfId="4" applyNumberFormat="1" applyFont="1" applyFill="1" applyBorder="1" applyAlignment="1" applyProtection="1">
      <alignment horizontal="center" vertical="center"/>
    </xf>
    <xf numFmtId="168" fontId="6" fillId="0" borderId="22" xfId="0" applyNumberFormat="1" applyFont="1" applyBorder="1" applyAlignment="1" applyProtection="1">
      <alignment horizontal="right"/>
      <protection hidden="1"/>
    </xf>
    <xf numFmtId="168" fontId="5" fillId="0" borderId="19" xfId="0" applyNumberFormat="1" applyFont="1" applyBorder="1" applyAlignment="1" applyProtection="1">
      <alignment horizontal="center"/>
      <protection hidden="1"/>
    </xf>
    <xf numFmtId="14" fontId="22" fillId="0" borderId="0" xfId="2" applyNumberFormat="1" applyFont="1" applyFill="1" applyBorder="1" applyAlignment="1" applyProtection="1">
      <alignment horizontal="left" vertic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7" fillId="0" borderId="0" xfId="0" applyFont="1" applyFill="1" applyBorder="1" applyAlignment="1">
      <alignment horizontal="left" wrapText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</cellXfs>
  <cellStyles count="914">
    <cellStyle name="Денежный" xfId="6" builtinId="4"/>
    <cellStyle name="Обычный" xfId="0" builtinId="0"/>
    <cellStyle name="Обычный 10" xfId="913"/>
    <cellStyle name="Обычный 132" xfId="22"/>
    <cellStyle name="Обычный 133" xfId="23"/>
    <cellStyle name="Обычный 134" xfId="24"/>
    <cellStyle name="Обычный 135" xfId="25"/>
    <cellStyle name="Обычный 136" xfId="26"/>
    <cellStyle name="Обычный 137" xfId="27"/>
    <cellStyle name="Обычный 138" xfId="28"/>
    <cellStyle name="Обычный 139" xfId="29"/>
    <cellStyle name="Обычный 140" xfId="30"/>
    <cellStyle name="Обычный 141" xfId="31"/>
    <cellStyle name="Обычный 142" xfId="32"/>
    <cellStyle name="Обычный 143" xfId="33"/>
    <cellStyle name="Обычный 144" xfId="34"/>
    <cellStyle name="Обычный 145" xfId="35"/>
    <cellStyle name="Обычный 146" xfId="36"/>
    <cellStyle name="Обычный 147" xfId="37"/>
    <cellStyle name="Обычный 148" xfId="38"/>
    <cellStyle name="Обычный 149" xfId="39"/>
    <cellStyle name="Обычный 150" xfId="40"/>
    <cellStyle name="Обычный 151" xfId="41"/>
    <cellStyle name="Обычный 152" xfId="42"/>
    <cellStyle name="Обычный 153" xfId="43"/>
    <cellStyle name="Обычный 154" xfId="44"/>
    <cellStyle name="Обычный 2" xfId="2"/>
    <cellStyle name="Обычный 2 10" xfId="13"/>
    <cellStyle name="Обычный 2 100" xfId="435"/>
    <cellStyle name="Обычный 2 101" xfId="436"/>
    <cellStyle name="Обычный 2 102" xfId="437"/>
    <cellStyle name="Обычный 2 103" xfId="438"/>
    <cellStyle name="Обычный 2 104" xfId="439"/>
    <cellStyle name="Обычный 2 105" xfId="440"/>
    <cellStyle name="Обычный 2 106" xfId="441"/>
    <cellStyle name="Обычный 2 107" xfId="442"/>
    <cellStyle name="Обычный 2 108" xfId="443"/>
    <cellStyle name="Обычный 2 109" xfId="444"/>
    <cellStyle name="Обычный 2 11" xfId="12"/>
    <cellStyle name="Обычный 2 110" xfId="445"/>
    <cellStyle name="Обычный 2 111" xfId="446"/>
    <cellStyle name="Обычный 2 112" xfId="447"/>
    <cellStyle name="Обычный 2 113" xfId="448"/>
    <cellStyle name="Обычный 2 114" xfId="449"/>
    <cellStyle name="Обычный 2 115" xfId="450"/>
    <cellStyle name="Обычный 2 116" xfId="451"/>
    <cellStyle name="Обычный 2 117" xfId="452"/>
    <cellStyle name="Обычный 2 118" xfId="453"/>
    <cellStyle name="Обычный 2 119" xfId="454"/>
    <cellStyle name="Обычный 2 12" xfId="45"/>
    <cellStyle name="Обычный 2 120" xfId="455"/>
    <cellStyle name="Обычный 2 121" xfId="456"/>
    <cellStyle name="Обычный 2 122" xfId="457"/>
    <cellStyle name="Обычный 2 123" xfId="458"/>
    <cellStyle name="Обычный 2 124" xfId="459"/>
    <cellStyle name="Обычный 2 125" xfId="460"/>
    <cellStyle name="Обычный 2 126" xfId="461"/>
    <cellStyle name="Обычный 2 127" xfId="462"/>
    <cellStyle name="Обычный 2 128" xfId="463"/>
    <cellStyle name="Обычный 2 129" xfId="464"/>
    <cellStyle name="Обычный 2 13" xfId="46"/>
    <cellStyle name="Обычный 2 130" xfId="465"/>
    <cellStyle name="Обычный 2 131" xfId="466"/>
    <cellStyle name="Обычный 2 132" xfId="467"/>
    <cellStyle name="Обычный 2 133" xfId="432"/>
    <cellStyle name="Обычный 2 134" xfId="434"/>
    <cellStyle name="Обычный 2 135" xfId="428"/>
    <cellStyle name="Обычный 2 136" xfId="433"/>
    <cellStyle name="Обычный 2 137" xfId="429"/>
    <cellStyle name="Обычный 2 138" xfId="431"/>
    <cellStyle name="Обычный 2 139" xfId="427"/>
    <cellStyle name="Обычный 2 14" xfId="47"/>
    <cellStyle name="Обычный 2 140" xfId="425"/>
    <cellStyle name="Обычный 2 141" xfId="426"/>
    <cellStyle name="Обычный 2 142" xfId="468"/>
    <cellStyle name="Обычный 2 143" xfId="430"/>
    <cellStyle name="Обычный 2 144" xfId="4"/>
    <cellStyle name="Обычный 2 15" xfId="11"/>
    <cellStyle name="Обычный 2 16" xfId="48"/>
    <cellStyle name="Обычный 2 17" xfId="49"/>
    <cellStyle name="Обычный 2 18" xfId="50"/>
    <cellStyle name="Обычный 2 19" xfId="51"/>
    <cellStyle name="Обычный 2 2" xfId="3"/>
    <cellStyle name="Обычный 2 20" xfId="52"/>
    <cellStyle name="Обычный 2 21" xfId="53"/>
    <cellStyle name="Обычный 2 22" xfId="54"/>
    <cellStyle name="Обычный 2 23" xfId="55"/>
    <cellStyle name="Обычный 2 24" xfId="56"/>
    <cellStyle name="Обычный 2 25" xfId="57"/>
    <cellStyle name="Обычный 2 26" xfId="58"/>
    <cellStyle name="Обычный 2 27" xfId="156"/>
    <cellStyle name="Обычный 2 28" xfId="157"/>
    <cellStyle name="Обычный 2 29" xfId="158"/>
    <cellStyle name="Обычный 2 3" xfId="59"/>
    <cellStyle name="Обычный 2 30" xfId="159"/>
    <cellStyle name="Обычный 2 31" xfId="160"/>
    <cellStyle name="Обычный 2 32" xfId="161"/>
    <cellStyle name="Обычный 2 33" xfId="162"/>
    <cellStyle name="Обычный 2 34" xfId="163"/>
    <cellStyle name="Обычный 2 35" xfId="164"/>
    <cellStyle name="Обычный 2 36" xfId="165"/>
    <cellStyle name="Обычный 2 37" xfId="166"/>
    <cellStyle name="Обычный 2 38" xfId="167"/>
    <cellStyle name="Обычный 2 39" xfId="168"/>
    <cellStyle name="Обычный 2 4" xfId="60"/>
    <cellStyle name="Обычный 2 40" xfId="169"/>
    <cellStyle name="Обычный 2 41" xfId="170"/>
    <cellStyle name="Обычный 2 42" xfId="171"/>
    <cellStyle name="Обычный 2 43" xfId="172"/>
    <cellStyle name="Обычный 2 44" xfId="173"/>
    <cellStyle name="Обычный 2 45" xfId="174"/>
    <cellStyle name="Обычный 2 46" xfId="175"/>
    <cellStyle name="Обычный 2 47" xfId="176"/>
    <cellStyle name="Обычный 2 48" xfId="177"/>
    <cellStyle name="Обычный 2 49" xfId="178"/>
    <cellStyle name="Обычный 2 5" xfId="61"/>
    <cellStyle name="Обычный 2 50" xfId="179"/>
    <cellStyle name="Обычный 2 51" xfId="180"/>
    <cellStyle name="Обычный 2 52" xfId="181"/>
    <cellStyle name="Обычный 2 53" xfId="182"/>
    <cellStyle name="Обычный 2 54" xfId="183"/>
    <cellStyle name="Обычный 2 55" xfId="184"/>
    <cellStyle name="Обычный 2 56" xfId="185"/>
    <cellStyle name="Обычный 2 57" xfId="186"/>
    <cellStyle name="Обычный 2 58" xfId="187"/>
    <cellStyle name="Обычный 2 59" xfId="188"/>
    <cellStyle name="Обычный 2 6" xfId="62"/>
    <cellStyle name="Обычный 2 60" xfId="189"/>
    <cellStyle name="Обычный 2 61" xfId="190"/>
    <cellStyle name="Обычный 2 62" xfId="191"/>
    <cellStyle name="Обычный 2 63" xfId="192"/>
    <cellStyle name="Обычный 2 64" xfId="193"/>
    <cellStyle name="Обычный 2 65" xfId="194"/>
    <cellStyle name="Обычный 2 66" xfId="195"/>
    <cellStyle name="Обычный 2 67" xfId="196"/>
    <cellStyle name="Обычный 2 68" xfId="197"/>
    <cellStyle name="Обычный 2 69" xfId="198"/>
    <cellStyle name="Обычный 2 7" xfId="10"/>
    <cellStyle name="Обычный 2 70" xfId="199"/>
    <cellStyle name="Обычный 2 71" xfId="200"/>
    <cellStyle name="Обычный 2 72" xfId="201"/>
    <cellStyle name="Обычный 2 73" xfId="202"/>
    <cellStyle name="Обычный 2 74" xfId="203"/>
    <cellStyle name="Обычный 2 75" xfId="204"/>
    <cellStyle name="Обычный 2 76" xfId="205"/>
    <cellStyle name="Обычный 2 77" xfId="469"/>
    <cellStyle name="Обычный 2 78" xfId="470"/>
    <cellStyle name="Обычный 2 79" xfId="471"/>
    <cellStyle name="Обычный 2 8" xfId="63"/>
    <cellStyle name="Обычный 2 80" xfId="472"/>
    <cellStyle name="Обычный 2 81" xfId="473"/>
    <cellStyle name="Обычный 2 82" xfId="474"/>
    <cellStyle name="Обычный 2 83" xfId="15"/>
    <cellStyle name="Обычный 2 84" xfId="475"/>
    <cellStyle name="Обычный 2 85" xfId="476"/>
    <cellStyle name="Обычный 2 86" xfId="16"/>
    <cellStyle name="Обычный 2 87" xfId="477"/>
    <cellStyle name="Обычный 2 88" xfId="478"/>
    <cellStyle name="Обычный 2 89" xfId="479"/>
    <cellStyle name="Обычный 2 9" xfId="64"/>
    <cellStyle name="Обычный 2 90" xfId="480"/>
    <cellStyle name="Обычный 2 91" xfId="481"/>
    <cellStyle name="Обычный 2 92" xfId="482"/>
    <cellStyle name="Обычный 2 93" xfId="483"/>
    <cellStyle name="Обычный 2 94" xfId="484"/>
    <cellStyle name="Обычный 2 95" xfId="485"/>
    <cellStyle name="Обычный 2 96" xfId="486"/>
    <cellStyle name="Обычный 2 97" xfId="17"/>
    <cellStyle name="Обычный 2 98" xfId="18"/>
    <cellStyle name="Обычный 2 99" xfId="487"/>
    <cellStyle name="Обычный 20" xfId="65"/>
    <cellStyle name="Обычный 20 10" xfId="206"/>
    <cellStyle name="Обычный 20 10 2" xfId="488"/>
    <cellStyle name="Обычный 20 11" xfId="207"/>
    <cellStyle name="Обычный 20 11 2" xfId="489"/>
    <cellStyle name="Обычный 20 12" xfId="208"/>
    <cellStyle name="Обычный 20 12 2" xfId="490"/>
    <cellStyle name="Обычный 20 13" xfId="209"/>
    <cellStyle name="Обычный 20 13 2" xfId="491"/>
    <cellStyle name="Обычный 20 14" xfId="210"/>
    <cellStyle name="Обычный 20 14 2" xfId="492"/>
    <cellStyle name="Обычный 20 15" xfId="211"/>
    <cellStyle name="Обычный 20 15 2" xfId="493"/>
    <cellStyle name="Обычный 20 16" xfId="212"/>
    <cellStyle name="Обычный 20 16 2" xfId="494"/>
    <cellStyle name="Обычный 20 17" xfId="213"/>
    <cellStyle name="Обычный 20 17 2" xfId="495"/>
    <cellStyle name="Обычный 20 18" xfId="214"/>
    <cellStyle name="Обычный 20 18 2" xfId="496"/>
    <cellStyle name="Обычный 20 19" xfId="215"/>
    <cellStyle name="Обычный 20 19 2" xfId="497"/>
    <cellStyle name="Обычный 20 2" xfId="66"/>
    <cellStyle name="Обычный 20 2 2" xfId="498"/>
    <cellStyle name="Обычный 20 20" xfId="216"/>
    <cellStyle name="Обычный 20 20 2" xfId="499"/>
    <cellStyle name="Обычный 20 21" xfId="217"/>
    <cellStyle name="Обычный 20 21 2" xfId="500"/>
    <cellStyle name="Обычный 20 22" xfId="218"/>
    <cellStyle name="Обычный 20 22 2" xfId="501"/>
    <cellStyle name="Обычный 20 23" xfId="219"/>
    <cellStyle name="Обычный 20 23 2" xfId="502"/>
    <cellStyle name="Обычный 20 24" xfId="220"/>
    <cellStyle name="Обычный 20 24 2" xfId="503"/>
    <cellStyle name="Обычный 20 25" xfId="221"/>
    <cellStyle name="Обычный 20 25 2" xfId="504"/>
    <cellStyle name="Обычный 20 26" xfId="222"/>
    <cellStyle name="Обычный 20 26 2" xfId="505"/>
    <cellStyle name="Обычный 20 27" xfId="223"/>
    <cellStyle name="Обычный 20 27 2" xfId="506"/>
    <cellStyle name="Обычный 20 28" xfId="224"/>
    <cellStyle name="Обычный 20 28 2" xfId="507"/>
    <cellStyle name="Обычный 20 29" xfId="225"/>
    <cellStyle name="Обычный 20 29 2" xfId="508"/>
    <cellStyle name="Обычный 20 3" xfId="67"/>
    <cellStyle name="Обычный 20 3 2" xfId="509"/>
    <cellStyle name="Обычный 20 30" xfId="226"/>
    <cellStyle name="Обычный 20 30 2" xfId="510"/>
    <cellStyle name="Обычный 20 31" xfId="227"/>
    <cellStyle name="Обычный 20 31 2" xfId="511"/>
    <cellStyle name="Обычный 20 32" xfId="228"/>
    <cellStyle name="Обычный 20 32 2" xfId="512"/>
    <cellStyle name="Обычный 20 33" xfId="229"/>
    <cellStyle name="Обычный 20 33 2" xfId="513"/>
    <cellStyle name="Обычный 20 34" xfId="230"/>
    <cellStyle name="Обычный 20 34 2" xfId="514"/>
    <cellStyle name="Обычный 20 35" xfId="515"/>
    <cellStyle name="Обычный 20 36" xfId="516"/>
    <cellStyle name="Обычный 20 37" xfId="517"/>
    <cellStyle name="Обычный 20 38" xfId="518"/>
    <cellStyle name="Обычный 20 39" xfId="519"/>
    <cellStyle name="Обычный 20 4" xfId="68"/>
    <cellStyle name="Обычный 20 4 2" xfId="520"/>
    <cellStyle name="Обычный 20 40" xfId="521"/>
    <cellStyle name="Обычный 20 41" xfId="522"/>
    <cellStyle name="Обычный 20 42" xfId="523"/>
    <cellStyle name="Обычный 20 43" xfId="524"/>
    <cellStyle name="Обычный 20 44" xfId="525"/>
    <cellStyle name="Обычный 20 45" xfId="526"/>
    <cellStyle name="Обычный 20 46" xfId="527"/>
    <cellStyle name="Обычный 20 47" xfId="528"/>
    <cellStyle name="Обычный 20 48" xfId="529"/>
    <cellStyle name="Обычный 20 49" xfId="530"/>
    <cellStyle name="Обычный 20 5" xfId="69"/>
    <cellStyle name="Обычный 20 5 2" xfId="531"/>
    <cellStyle name="Обычный 20 50" xfId="532"/>
    <cellStyle name="Обычный 20 51" xfId="533"/>
    <cellStyle name="Обычный 20 52" xfId="534"/>
    <cellStyle name="Обычный 20 53" xfId="535"/>
    <cellStyle name="Обычный 20 54" xfId="536"/>
    <cellStyle name="Обычный 20 55" xfId="537"/>
    <cellStyle name="Обычный 20 56" xfId="538"/>
    <cellStyle name="Обычный 20 57" xfId="539"/>
    <cellStyle name="Обычный 20 58" xfId="540"/>
    <cellStyle name="Обычный 20 59" xfId="541"/>
    <cellStyle name="Обычный 20 6" xfId="70"/>
    <cellStyle name="Обычный 20 6 2" xfId="542"/>
    <cellStyle name="Обычный 20 60" xfId="543"/>
    <cellStyle name="Обычный 20 61" xfId="544"/>
    <cellStyle name="Обычный 20 62" xfId="545"/>
    <cellStyle name="Обычный 20 63" xfId="546"/>
    <cellStyle name="Обычный 20 64" xfId="547"/>
    <cellStyle name="Обычный 20 7" xfId="231"/>
    <cellStyle name="Обычный 20 7 2" xfId="548"/>
    <cellStyle name="Обычный 20 8" xfId="232"/>
    <cellStyle name="Обычный 20 8 2" xfId="549"/>
    <cellStyle name="Обычный 20 9" xfId="233"/>
    <cellStyle name="Обычный 20 9 2" xfId="550"/>
    <cellStyle name="Обычный 21" xfId="71"/>
    <cellStyle name="Обычный 21 10" xfId="234"/>
    <cellStyle name="Обычный 21 10 2" xfId="551"/>
    <cellStyle name="Обычный 21 11" xfId="235"/>
    <cellStyle name="Обычный 21 11 2" xfId="552"/>
    <cellStyle name="Обычный 21 12" xfId="236"/>
    <cellStyle name="Обычный 21 12 2" xfId="553"/>
    <cellStyle name="Обычный 21 13" xfId="237"/>
    <cellStyle name="Обычный 21 13 2" xfId="554"/>
    <cellStyle name="Обычный 21 14" xfId="238"/>
    <cellStyle name="Обычный 21 14 2" xfId="555"/>
    <cellStyle name="Обычный 21 15" xfId="239"/>
    <cellStyle name="Обычный 21 15 2" xfId="556"/>
    <cellStyle name="Обычный 21 16" xfId="240"/>
    <cellStyle name="Обычный 21 16 2" xfId="557"/>
    <cellStyle name="Обычный 21 17" xfId="241"/>
    <cellStyle name="Обычный 21 17 2" xfId="558"/>
    <cellStyle name="Обычный 21 18" xfId="242"/>
    <cellStyle name="Обычный 21 18 2" xfId="559"/>
    <cellStyle name="Обычный 21 19" xfId="243"/>
    <cellStyle name="Обычный 21 19 2" xfId="560"/>
    <cellStyle name="Обычный 21 2" xfId="72"/>
    <cellStyle name="Обычный 21 2 2" xfId="561"/>
    <cellStyle name="Обычный 21 20" xfId="244"/>
    <cellStyle name="Обычный 21 20 2" xfId="562"/>
    <cellStyle name="Обычный 21 21" xfId="245"/>
    <cellStyle name="Обычный 21 21 2" xfId="563"/>
    <cellStyle name="Обычный 21 22" xfId="246"/>
    <cellStyle name="Обычный 21 22 2" xfId="564"/>
    <cellStyle name="Обычный 21 23" xfId="247"/>
    <cellStyle name="Обычный 21 23 2" xfId="565"/>
    <cellStyle name="Обычный 21 24" xfId="248"/>
    <cellStyle name="Обычный 21 24 2" xfId="566"/>
    <cellStyle name="Обычный 21 25" xfId="249"/>
    <cellStyle name="Обычный 21 25 2" xfId="567"/>
    <cellStyle name="Обычный 21 26" xfId="250"/>
    <cellStyle name="Обычный 21 26 2" xfId="568"/>
    <cellStyle name="Обычный 21 27" xfId="251"/>
    <cellStyle name="Обычный 21 27 2" xfId="569"/>
    <cellStyle name="Обычный 21 28" xfId="252"/>
    <cellStyle name="Обычный 21 28 2" xfId="570"/>
    <cellStyle name="Обычный 21 29" xfId="253"/>
    <cellStyle name="Обычный 21 29 2" xfId="571"/>
    <cellStyle name="Обычный 21 3" xfId="73"/>
    <cellStyle name="Обычный 21 3 2" xfId="572"/>
    <cellStyle name="Обычный 21 30" xfId="254"/>
    <cellStyle name="Обычный 21 30 2" xfId="573"/>
    <cellStyle name="Обычный 21 31" xfId="255"/>
    <cellStyle name="Обычный 21 31 2" xfId="574"/>
    <cellStyle name="Обычный 21 32" xfId="256"/>
    <cellStyle name="Обычный 21 32 2" xfId="575"/>
    <cellStyle name="Обычный 21 33" xfId="257"/>
    <cellStyle name="Обычный 21 33 2" xfId="576"/>
    <cellStyle name="Обычный 21 34" xfId="258"/>
    <cellStyle name="Обычный 21 34 2" xfId="577"/>
    <cellStyle name="Обычный 21 35" xfId="578"/>
    <cellStyle name="Обычный 21 36" xfId="579"/>
    <cellStyle name="Обычный 21 37" xfId="580"/>
    <cellStyle name="Обычный 21 38" xfId="581"/>
    <cellStyle name="Обычный 21 39" xfId="582"/>
    <cellStyle name="Обычный 21 4" xfId="74"/>
    <cellStyle name="Обычный 21 4 2" xfId="583"/>
    <cellStyle name="Обычный 21 40" xfId="584"/>
    <cellStyle name="Обычный 21 41" xfId="585"/>
    <cellStyle name="Обычный 21 42" xfId="586"/>
    <cellStyle name="Обычный 21 43" xfId="587"/>
    <cellStyle name="Обычный 21 44" xfId="588"/>
    <cellStyle name="Обычный 21 45" xfId="589"/>
    <cellStyle name="Обычный 21 46" xfId="590"/>
    <cellStyle name="Обычный 21 47" xfId="591"/>
    <cellStyle name="Обычный 21 48" xfId="592"/>
    <cellStyle name="Обычный 21 49" xfId="593"/>
    <cellStyle name="Обычный 21 5" xfId="75"/>
    <cellStyle name="Обычный 21 5 2" xfId="594"/>
    <cellStyle name="Обычный 21 50" xfId="595"/>
    <cellStyle name="Обычный 21 51" xfId="596"/>
    <cellStyle name="Обычный 21 52" xfId="597"/>
    <cellStyle name="Обычный 21 53" xfId="598"/>
    <cellStyle name="Обычный 21 54" xfId="599"/>
    <cellStyle name="Обычный 21 55" xfId="600"/>
    <cellStyle name="Обычный 21 56" xfId="601"/>
    <cellStyle name="Обычный 21 57" xfId="602"/>
    <cellStyle name="Обычный 21 58" xfId="603"/>
    <cellStyle name="Обычный 21 59" xfId="604"/>
    <cellStyle name="Обычный 21 6" xfId="76"/>
    <cellStyle name="Обычный 21 6 2" xfId="605"/>
    <cellStyle name="Обычный 21 60" xfId="606"/>
    <cellStyle name="Обычный 21 61" xfId="607"/>
    <cellStyle name="Обычный 21 62" xfId="608"/>
    <cellStyle name="Обычный 21 63" xfId="609"/>
    <cellStyle name="Обычный 21 64" xfId="610"/>
    <cellStyle name="Обычный 21 7" xfId="259"/>
    <cellStyle name="Обычный 21 7 2" xfId="611"/>
    <cellStyle name="Обычный 21 8" xfId="260"/>
    <cellStyle name="Обычный 21 8 2" xfId="612"/>
    <cellStyle name="Обычный 21 9" xfId="261"/>
    <cellStyle name="Обычный 21 9 2" xfId="613"/>
    <cellStyle name="Обычный 22" xfId="77"/>
    <cellStyle name="Обычный 22 10" xfId="262"/>
    <cellStyle name="Обычный 22 10 2" xfId="614"/>
    <cellStyle name="Обычный 22 11" xfId="263"/>
    <cellStyle name="Обычный 22 11 2" xfId="615"/>
    <cellStyle name="Обычный 22 12" xfId="264"/>
    <cellStyle name="Обычный 22 12 2" xfId="616"/>
    <cellStyle name="Обычный 22 13" xfId="265"/>
    <cellStyle name="Обычный 22 13 2" xfId="617"/>
    <cellStyle name="Обычный 22 14" xfId="266"/>
    <cellStyle name="Обычный 22 14 2" xfId="618"/>
    <cellStyle name="Обычный 22 15" xfId="267"/>
    <cellStyle name="Обычный 22 15 2" xfId="619"/>
    <cellStyle name="Обычный 22 16" xfId="268"/>
    <cellStyle name="Обычный 22 16 2" xfId="620"/>
    <cellStyle name="Обычный 22 17" xfId="269"/>
    <cellStyle name="Обычный 22 17 2" xfId="621"/>
    <cellStyle name="Обычный 22 18" xfId="270"/>
    <cellStyle name="Обычный 22 18 2" xfId="622"/>
    <cellStyle name="Обычный 22 19" xfId="271"/>
    <cellStyle name="Обычный 22 19 2" xfId="623"/>
    <cellStyle name="Обычный 22 2" xfId="78"/>
    <cellStyle name="Обычный 22 2 2" xfId="624"/>
    <cellStyle name="Обычный 22 20" xfId="272"/>
    <cellStyle name="Обычный 22 20 2" xfId="625"/>
    <cellStyle name="Обычный 22 21" xfId="273"/>
    <cellStyle name="Обычный 22 21 2" xfId="626"/>
    <cellStyle name="Обычный 22 22" xfId="274"/>
    <cellStyle name="Обычный 22 22 2" xfId="627"/>
    <cellStyle name="Обычный 22 23" xfId="275"/>
    <cellStyle name="Обычный 22 23 2" xfId="628"/>
    <cellStyle name="Обычный 22 24" xfId="276"/>
    <cellStyle name="Обычный 22 24 2" xfId="629"/>
    <cellStyle name="Обычный 22 25" xfId="277"/>
    <cellStyle name="Обычный 22 25 2" xfId="630"/>
    <cellStyle name="Обычный 22 26" xfId="278"/>
    <cellStyle name="Обычный 22 26 2" xfId="631"/>
    <cellStyle name="Обычный 22 27" xfId="279"/>
    <cellStyle name="Обычный 22 27 2" xfId="632"/>
    <cellStyle name="Обычный 22 28" xfId="280"/>
    <cellStyle name="Обычный 22 28 2" xfId="633"/>
    <cellStyle name="Обычный 22 29" xfId="281"/>
    <cellStyle name="Обычный 22 29 2" xfId="634"/>
    <cellStyle name="Обычный 22 3" xfId="79"/>
    <cellStyle name="Обычный 22 3 2" xfId="635"/>
    <cellStyle name="Обычный 22 30" xfId="282"/>
    <cellStyle name="Обычный 22 30 2" xfId="636"/>
    <cellStyle name="Обычный 22 31" xfId="283"/>
    <cellStyle name="Обычный 22 31 2" xfId="637"/>
    <cellStyle name="Обычный 22 32" xfId="284"/>
    <cellStyle name="Обычный 22 32 2" xfId="638"/>
    <cellStyle name="Обычный 22 33" xfId="285"/>
    <cellStyle name="Обычный 22 33 2" xfId="639"/>
    <cellStyle name="Обычный 22 34" xfId="286"/>
    <cellStyle name="Обычный 22 34 2" xfId="640"/>
    <cellStyle name="Обычный 22 35" xfId="641"/>
    <cellStyle name="Обычный 22 36" xfId="642"/>
    <cellStyle name="Обычный 22 37" xfId="643"/>
    <cellStyle name="Обычный 22 38" xfId="644"/>
    <cellStyle name="Обычный 22 39" xfId="645"/>
    <cellStyle name="Обычный 22 4" xfId="80"/>
    <cellStyle name="Обычный 22 4 2" xfId="646"/>
    <cellStyle name="Обычный 22 40" xfId="647"/>
    <cellStyle name="Обычный 22 41" xfId="648"/>
    <cellStyle name="Обычный 22 42" xfId="649"/>
    <cellStyle name="Обычный 22 43" xfId="650"/>
    <cellStyle name="Обычный 22 44" xfId="651"/>
    <cellStyle name="Обычный 22 45" xfId="652"/>
    <cellStyle name="Обычный 22 46" xfId="653"/>
    <cellStyle name="Обычный 22 47" xfId="654"/>
    <cellStyle name="Обычный 22 48" xfId="655"/>
    <cellStyle name="Обычный 22 49" xfId="656"/>
    <cellStyle name="Обычный 22 5" xfId="81"/>
    <cellStyle name="Обычный 22 5 2" xfId="657"/>
    <cellStyle name="Обычный 22 50" xfId="658"/>
    <cellStyle name="Обычный 22 51" xfId="659"/>
    <cellStyle name="Обычный 22 52" xfId="660"/>
    <cellStyle name="Обычный 22 53" xfId="661"/>
    <cellStyle name="Обычный 22 54" xfId="662"/>
    <cellStyle name="Обычный 22 55" xfId="663"/>
    <cellStyle name="Обычный 22 56" xfId="664"/>
    <cellStyle name="Обычный 22 57" xfId="665"/>
    <cellStyle name="Обычный 22 58" xfId="666"/>
    <cellStyle name="Обычный 22 59" xfId="667"/>
    <cellStyle name="Обычный 22 6" xfId="82"/>
    <cellStyle name="Обычный 22 6 2" xfId="668"/>
    <cellStyle name="Обычный 22 60" xfId="669"/>
    <cellStyle name="Обычный 22 61" xfId="670"/>
    <cellStyle name="Обычный 22 62" xfId="671"/>
    <cellStyle name="Обычный 22 63" xfId="672"/>
    <cellStyle name="Обычный 22 64" xfId="673"/>
    <cellStyle name="Обычный 22 7" xfId="287"/>
    <cellStyle name="Обычный 22 7 2" xfId="674"/>
    <cellStyle name="Обычный 22 8" xfId="288"/>
    <cellStyle name="Обычный 22 8 2" xfId="675"/>
    <cellStyle name="Обычный 22 9" xfId="289"/>
    <cellStyle name="Обычный 22 9 2" xfId="676"/>
    <cellStyle name="Обычный 23" xfId="83"/>
    <cellStyle name="Обычный 23 10" xfId="290"/>
    <cellStyle name="Обычный 23 10 2" xfId="677"/>
    <cellStyle name="Обычный 23 11" xfId="291"/>
    <cellStyle name="Обычный 23 11 2" xfId="678"/>
    <cellStyle name="Обычный 23 12" xfId="292"/>
    <cellStyle name="Обычный 23 12 2" xfId="679"/>
    <cellStyle name="Обычный 23 13" xfId="293"/>
    <cellStyle name="Обычный 23 13 2" xfId="680"/>
    <cellStyle name="Обычный 23 14" xfId="294"/>
    <cellStyle name="Обычный 23 14 2" xfId="681"/>
    <cellStyle name="Обычный 23 15" xfId="295"/>
    <cellStyle name="Обычный 23 15 2" xfId="682"/>
    <cellStyle name="Обычный 23 16" xfId="296"/>
    <cellStyle name="Обычный 23 16 2" xfId="683"/>
    <cellStyle name="Обычный 23 17" xfId="297"/>
    <cellStyle name="Обычный 23 17 2" xfId="684"/>
    <cellStyle name="Обычный 23 18" xfId="298"/>
    <cellStyle name="Обычный 23 18 2" xfId="685"/>
    <cellStyle name="Обычный 23 19" xfId="299"/>
    <cellStyle name="Обычный 23 19 2" xfId="686"/>
    <cellStyle name="Обычный 23 2" xfId="84"/>
    <cellStyle name="Обычный 23 2 2" xfId="687"/>
    <cellStyle name="Обычный 23 20" xfId="300"/>
    <cellStyle name="Обычный 23 20 2" xfId="688"/>
    <cellStyle name="Обычный 23 21" xfId="301"/>
    <cellStyle name="Обычный 23 21 2" xfId="689"/>
    <cellStyle name="Обычный 23 22" xfId="302"/>
    <cellStyle name="Обычный 23 22 2" xfId="690"/>
    <cellStyle name="Обычный 23 23" xfId="303"/>
    <cellStyle name="Обычный 23 23 2" xfId="691"/>
    <cellStyle name="Обычный 23 24" xfId="304"/>
    <cellStyle name="Обычный 23 24 2" xfId="692"/>
    <cellStyle name="Обычный 23 25" xfId="305"/>
    <cellStyle name="Обычный 23 25 2" xfId="693"/>
    <cellStyle name="Обычный 23 26" xfId="306"/>
    <cellStyle name="Обычный 23 26 2" xfId="694"/>
    <cellStyle name="Обычный 23 27" xfId="307"/>
    <cellStyle name="Обычный 23 27 2" xfId="695"/>
    <cellStyle name="Обычный 23 28" xfId="308"/>
    <cellStyle name="Обычный 23 28 2" xfId="696"/>
    <cellStyle name="Обычный 23 29" xfId="309"/>
    <cellStyle name="Обычный 23 29 2" xfId="697"/>
    <cellStyle name="Обычный 23 3" xfId="85"/>
    <cellStyle name="Обычный 23 3 2" xfId="698"/>
    <cellStyle name="Обычный 23 30" xfId="310"/>
    <cellStyle name="Обычный 23 30 2" xfId="699"/>
    <cellStyle name="Обычный 23 31" xfId="311"/>
    <cellStyle name="Обычный 23 31 2" xfId="700"/>
    <cellStyle name="Обычный 23 32" xfId="312"/>
    <cellStyle name="Обычный 23 32 2" xfId="701"/>
    <cellStyle name="Обычный 23 33" xfId="313"/>
    <cellStyle name="Обычный 23 33 2" xfId="702"/>
    <cellStyle name="Обычный 23 34" xfId="314"/>
    <cellStyle name="Обычный 23 34 2" xfId="703"/>
    <cellStyle name="Обычный 23 35" xfId="704"/>
    <cellStyle name="Обычный 23 36" xfId="705"/>
    <cellStyle name="Обычный 23 37" xfId="706"/>
    <cellStyle name="Обычный 23 38" xfId="707"/>
    <cellStyle name="Обычный 23 39" xfId="708"/>
    <cellStyle name="Обычный 23 4" xfId="86"/>
    <cellStyle name="Обычный 23 4 2" xfId="709"/>
    <cellStyle name="Обычный 23 40" xfId="710"/>
    <cellStyle name="Обычный 23 41" xfId="711"/>
    <cellStyle name="Обычный 23 42" xfId="712"/>
    <cellStyle name="Обычный 23 43" xfId="713"/>
    <cellStyle name="Обычный 23 44" xfId="714"/>
    <cellStyle name="Обычный 23 45" xfId="715"/>
    <cellStyle name="Обычный 23 46" xfId="716"/>
    <cellStyle name="Обычный 23 47" xfId="717"/>
    <cellStyle name="Обычный 23 48" xfId="718"/>
    <cellStyle name="Обычный 23 49" xfId="719"/>
    <cellStyle name="Обычный 23 5" xfId="87"/>
    <cellStyle name="Обычный 23 5 2" xfId="720"/>
    <cellStyle name="Обычный 23 50" xfId="721"/>
    <cellStyle name="Обычный 23 51" xfId="722"/>
    <cellStyle name="Обычный 23 52" xfId="723"/>
    <cellStyle name="Обычный 23 53" xfId="724"/>
    <cellStyle name="Обычный 23 54" xfId="725"/>
    <cellStyle name="Обычный 23 55" xfId="726"/>
    <cellStyle name="Обычный 23 56" xfId="727"/>
    <cellStyle name="Обычный 23 57" xfId="728"/>
    <cellStyle name="Обычный 23 58" xfId="729"/>
    <cellStyle name="Обычный 23 59" xfId="730"/>
    <cellStyle name="Обычный 23 6" xfId="88"/>
    <cellStyle name="Обычный 23 6 2" xfId="731"/>
    <cellStyle name="Обычный 23 60" xfId="732"/>
    <cellStyle name="Обычный 23 61" xfId="733"/>
    <cellStyle name="Обычный 23 62" xfId="734"/>
    <cellStyle name="Обычный 23 63" xfId="735"/>
    <cellStyle name="Обычный 23 64" xfId="736"/>
    <cellStyle name="Обычный 23 7" xfId="315"/>
    <cellStyle name="Обычный 23 7 2" xfId="737"/>
    <cellStyle name="Обычный 23 8" xfId="316"/>
    <cellStyle name="Обычный 23 8 2" xfId="738"/>
    <cellStyle name="Обычный 23 9" xfId="317"/>
    <cellStyle name="Обычный 23 9 2" xfId="739"/>
    <cellStyle name="Обычный 24" xfId="89"/>
    <cellStyle name="Обычный 24 10" xfId="318"/>
    <cellStyle name="Обычный 24 10 2" xfId="740"/>
    <cellStyle name="Обычный 24 11" xfId="319"/>
    <cellStyle name="Обычный 24 11 2" xfId="741"/>
    <cellStyle name="Обычный 24 12" xfId="320"/>
    <cellStyle name="Обычный 24 12 2" xfId="742"/>
    <cellStyle name="Обычный 24 13" xfId="321"/>
    <cellStyle name="Обычный 24 13 2" xfId="743"/>
    <cellStyle name="Обычный 24 14" xfId="322"/>
    <cellStyle name="Обычный 24 14 2" xfId="744"/>
    <cellStyle name="Обычный 24 15" xfId="323"/>
    <cellStyle name="Обычный 24 15 2" xfId="745"/>
    <cellStyle name="Обычный 24 16" xfId="324"/>
    <cellStyle name="Обычный 24 16 2" xfId="746"/>
    <cellStyle name="Обычный 24 17" xfId="325"/>
    <cellStyle name="Обычный 24 17 2" xfId="747"/>
    <cellStyle name="Обычный 24 18" xfId="326"/>
    <cellStyle name="Обычный 24 18 2" xfId="748"/>
    <cellStyle name="Обычный 24 19" xfId="327"/>
    <cellStyle name="Обычный 24 19 2" xfId="749"/>
    <cellStyle name="Обычный 24 2" xfId="90"/>
    <cellStyle name="Обычный 24 2 2" xfId="750"/>
    <cellStyle name="Обычный 24 20" xfId="328"/>
    <cellStyle name="Обычный 24 20 2" xfId="751"/>
    <cellStyle name="Обычный 24 21" xfId="329"/>
    <cellStyle name="Обычный 24 21 2" xfId="752"/>
    <cellStyle name="Обычный 24 22" xfId="330"/>
    <cellStyle name="Обычный 24 22 2" xfId="753"/>
    <cellStyle name="Обычный 24 23" xfId="331"/>
    <cellStyle name="Обычный 24 23 2" xfId="754"/>
    <cellStyle name="Обычный 24 24" xfId="332"/>
    <cellStyle name="Обычный 24 24 2" xfId="755"/>
    <cellStyle name="Обычный 24 25" xfId="333"/>
    <cellStyle name="Обычный 24 25 2" xfId="756"/>
    <cellStyle name="Обычный 24 26" xfId="334"/>
    <cellStyle name="Обычный 24 26 2" xfId="757"/>
    <cellStyle name="Обычный 24 27" xfId="335"/>
    <cellStyle name="Обычный 24 27 2" xfId="758"/>
    <cellStyle name="Обычный 24 28" xfId="336"/>
    <cellStyle name="Обычный 24 28 2" xfId="759"/>
    <cellStyle name="Обычный 24 29" xfId="337"/>
    <cellStyle name="Обычный 24 29 2" xfId="760"/>
    <cellStyle name="Обычный 24 3" xfId="91"/>
    <cellStyle name="Обычный 24 3 2" xfId="761"/>
    <cellStyle name="Обычный 24 30" xfId="338"/>
    <cellStyle name="Обычный 24 30 2" xfId="762"/>
    <cellStyle name="Обычный 24 31" xfId="339"/>
    <cellStyle name="Обычный 24 31 2" xfId="763"/>
    <cellStyle name="Обычный 24 32" xfId="340"/>
    <cellStyle name="Обычный 24 32 2" xfId="764"/>
    <cellStyle name="Обычный 24 33" xfId="341"/>
    <cellStyle name="Обычный 24 33 2" xfId="765"/>
    <cellStyle name="Обычный 24 34" xfId="342"/>
    <cellStyle name="Обычный 24 34 2" xfId="766"/>
    <cellStyle name="Обычный 24 35" xfId="767"/>
    <cellStyle name="Обычный 24 36" xfId="768"/>
    <cellStyle name="Обычный 24 37" xfId="769"/>
    <cellStyle name="Обычный 24 38" xfId="770"/>
    <cellStyle name="Обычный 24 39" xfId="771"/>
    <cellStyle name="Обычный 24 4" xfId="92"/>
    <cellStyle name="Обычный 24 4 2" xfId="772"/>
    <cellStyle name="Обычный 24 40" xfId="773"/>
    <cellStyle name="Обычный 24 41" xfId="774"/>
    <cellStyle name="Обычный 24 42" xfId="775"/>
    <cellStyle name="Обычный 24 43" xfId="776"/>
    <cellStyle name="Обычный 24 44" xfId="777"/>
    <cellStyle name="Обычный 24 45" xfId="778"/>
    <cellStyle name="Обычный 24 46" xfId="779"/>
    <cellStyle name="Обычный 24 47" xfId="780"/>
    <cellStyle name="Обычный 24 48" xfId="781"/>
    <cellStyle name="Обычный 24 49" xfId="782"/>
    <cellStyle name="Обычный 24 5" xfId="93"/>
    <cellStyle name="Обычный 24 5 2" xfId="783"/>
    <cellStyle name="Обычный 24 50" xfId="784"/>
    <cellStyle name="Обычный 24 51" xfId="785"/>
    <cellStyle name="Обычный 24 52" xfId="786"/>
    <cellStyle name="Обычный 24 53" xfId="787"/>
    <cellStyle name="Обычный 24 54" xfId="788"/>
    <cellStyle name="Обычный 24 55" xfId="789"/>
    <cellStyle name="Обычный 24 56" xfId="790"/>
    <cellStyle name="Обычный 24 57" xfId="791"/>
    <cellStyle name="Обычный 24 58" xfId="792"/>
    <cellStyle name="Обычный 24 59" xfId="793"/>
    <cellStyle name="Обычный 24 6" xfId="94"/>
    <cellStyle name="Обычный 24 6 2" xfId="794"/>
    <cellStyle name="Обычный 24 60" xfId="795"/>
    <cellStyle name="Обычный 24 61" xfId="796"/>
    <cellStyle name="Обычный 24 62" xfId="797"/>
    <cellStyle name="Обычный 24 63" xfId="798"/>
    <cellStyle name="Обычный 24 64" xfId="799"/>
    <cellStyle name="Обычный 24 7" xfId="343"/>
    <cellStyle name="Обычный 24 7 2" xfId="800"/>
    <cellStyle name="Обычный 24 8" xfId="344"/>
    <cellStyle name="Обычный 24 8 2" xfId="801"/>
    <cellStyle name="Обычный 24 9" xfId="345"/>
    <cellStyle name="Обычный 24 9 2" xfId="802"/>
    <cellStyle name="Обычный 3" xfId="19"/>
    <cellStyle name="Обычный 3 10" xfId="95"/>
    <cellStyle name="Обычный 3 11" xfId="96"/>
    <cellStyle name="Обычный 3 12" xfId="97"/>
    <cellStyle name="Обычный 3 13" xfId="98"/>
    <cellStyle name="Обычный 3 14" xfId="99"/>
    <cellStyle name="Обычный 3 15" xfId="100"/>
    <cellStyle name="Обычный 3 16" xfId="101"/>
    <cellStyle name="Обычный 3 17" xfId="102"/>
    <cellStyle name="Обычный 3 18" xfId="103"/>
    <cellStyle name="Обычный 3 19" xfId="104"/>
    <cellStyle name="Обычный 3 2" xfId="105"/>
    <cellStyle name="Обычный 3 20" xfId="106"/>
    <cellStyle name="Обычный 3 21" xfId="107"/>
    <cellStyle name="Обычный 3 22" xfId="108"/>
    <cellStyle name="Обычный 3 23" xfId="109"/>
    <cellStyle name="Обычный 3 24" xfId="110"/>
    <cellStyle name="Обычный 3 25" xfId="111"/>
    <cellStyle name="Обычный 3 26" xfId="112"/>
    <cellStyle name="Обычный 3 27" xfId="346"/>
    <cellStyle name="Обычный 3 28" xfId="347"/>
    <cellStyle name="Обычный 3 29" xfId="348"/>
    <cellStyle name="Обычный 3 3" xfId="113"/>
    <cellStyle name="Обычный 3 30" xfId="349"/>
    <cellStyle name="Обычный 3 31" xfId="350"/>
    <cellStyle name="Обычный 3 32" xfId="351"/>
    <cellStyle name="Обычный 3 33" xfId="352"/>
    <cellStyle name="Обычный 3 34" xfId="353"/>
    <cellStyle name="Обычный 3 35" xfId="354"/>
    <cellStyle name="Обычный 3 36" xfId="355"/>
    <cellStyle name="Обычный 3 37" xfId="356"/>
    <cellStyle name="Обычный 3 38" xfId="357"/>
    <cellStyle name="Обычный 3 39" xfId="358"/>
    <cellStyle name="Обычный 3 4" xfId="114"/>
    <cellStyle name="Обычный 3 40" xfId="359"/>
    <cellStyle name="Обычный 3 41" xfId="360"/>
    <cellStyle name="Обычный 3 42" xfId="361"/>
    <cellStyle name="Обычный 3 43" xfId="362"/>
    <cellStyle name="Обычный 3 44" xfId="363"/>
    <cellStyle name="Обычный 3 45" xfId="364"/>
    <cellStyle name="Обычный 3 46" xfId="365"/>
    <cellStyle name="Обычный 3 47" xfId="366"/>
    <cellStyle name="Обычный 3 48" xfId="367"/>
    <cellStyle name="Обычный 3 49" xfId="368"/>
    <cellStyle name="Обычный 3 5" xfId="115"/>
    <cellStyle name="Обычный 3 50" xfId="369"/>
    <cellStyle name="Обычный 3 51" xfId="370"/>
    <cellStyle name="Обычный 3 52" xfId="371"/>
    <cellStyle name="Обычный 3 53" xfId="372"/>
    <cellStyle name="Обычный 3 54" xfId="373"/>
    <cellStyle name="Обычный 3 55" xfId="803"/>
    <cellStyle name="Обычный 3 56" xfId="804"/>
    <cellStyle name="Обычный 3 57" xfId="805"/>
    <cellStyle name="Обычный 3 58" xfId="806"/>
    <cellStyle name="Обычный 3 59" xfId="807"/>
    <cellStyle name="Обычный 3 6" xfId="116"/>
    <cellStyle name="Обычный 3 60" xfId="808"/>
    <cellStyle name="Обычный 3 61" xfId="809"/>
    <cellStyle name="Обычный 3 62" xfId="810"/>
    <cellStyle name="Обычный 3 63" xfId="811"/>
    <cellStyle name="Обычный 3 64" xfId="812"/>
    <cellStyle name="Обычный 3 65" xfId="813"/>
    <cellStyle name="Обычный 3 66" xfId="814"/>
    <cellStyle name="Обычный 3 67" xfId="815"/>
    <cellStyle name="Обычный 3 68" xfId="816"/>
    <cellStyle name="Обычный 3 69" xfId="817"/>
    <cellStyle name="Обычный 3 7" xfId="117"/>
    <cellStyle name="Обычный 3 70" xfId="818"/>
    <cellStyle name="Обычный 3 71" xfId="819"/>
    <cellStyle name="Обычный 3 72" xfId="820"/>
    <cellStyle name="Обычный 3 73" xfId="821"/>
    <cellStyle name="Обычный 3 74" xfId="822"/>
    <cellStyle name="Обычный 3 75" xfId="823"/>
    <cellStyle name="Обычный 3 76" xfId="824"/>
    <cellStyle name="Обычный 3 77" xfId="825"/>
    <cellStyle name="Обычный 3 78" xfId="826"/>
    <cellStyle name="Обычный 3 79" xfId="827"/>
    <cellStyle name="Обычный 3 8" xfId="118"/>
    <cellStyle name="Обычный 3 80" xfId="828"/>
    <cellStyle name="Обычный 3 81" xfId="829"/>
    <cellStyle name="Обычный 3 82" xfId="830"/>
    <cellStyle name="Обычный 3 83" xfId="831"/>
    <cellStyle name="Обычный 3 84" xfId="832"/>
    <cellStyle name="Обычный 3 85" xfId="833"/>
    <cellStyle name="Обычный 3 86" xfId="834"/>
    <cellStyle name="Обычный 3 87" xfId="835"/>
    <cellStyle name="Обычный 3 88" xfId="836"/>
    <cellStyle name="Обычный 3 89" xfId="837"/>
    <cellStyle name="Обычный 3 9" xfId="119"/>
    <cellStyle name="Обычный 4" xfId="910"/>
    <cellStyle name="Обычный 40" xfId="120"/>
    <cellStyle name="Обычный 44" xfId="121"/>
    <cellStyle name="Обычный 5" xfId="14"/>
    <cellStyle name="Обычный 52" xfId="122"/>
    <cellStyle name="Обычный 54" xfId="123"/>
    <cellStyle name="Обычный 6" xfId="8"/>
    <cellStyle name="Обычный 7" xfId="9"/>
    <cellStyle name="Обычный 8" xfId="912"/>
    <cellStyle name="Процентный" xfId="5" builtinId="5"/>
    <cellStyle name="Процентный 138" xfId="124"/>
    <cellStyle name="Процентный 2" xfId="20"/>
    <cellStyle name="Процентный 2 10" xfId="125"/>
    <cellStyle name="Процентный 2 11" xfId="126"/>
    <cellStyle name="Процентный 2 12" xfId="127"/>
    <cellStyle name="Процентный 2 13" xfId="128"/>
    <cellStyle name="Процентный 2 14" xfId="129"/>
    <cellStyle name="Процентный 2 15" xfId="130"/>
    <cellStyle name="Процентный 2 16" xfId="131"/>
    <cellStyle name="Процентный 2 17" xfId="132"/>
    <cellStyle name="Процентный 2 18" xfId="374"/>
    <cellStyle name="Процентный 2 19" xfId="375"/>
    <cellStyle name="Процентный 2 2" xfId="1"/>
    <cellStyle name="Процентный 2 20" xfId="376"/>
    <cellStyle name="Процентный 2 21" xfId="377"/>
    <cellStyle name="Процентный 2 22" xfId="378"/>
    <cellStyle name="Процентный 2 23" xfId="379"/>
    <cellStyle name="Процентный 2 24" xfId="380"/>
    <cellStyle name="Процентный 2 25" xfId="381"/>
    <cellStyle name="Процентный 2 26" xfId="382"/>
    <cellStyle name="Процентный 2 27" xfId="383"/>
    <cellStyle name="Процентный 2 28" xfId="384"/>
    <cellStyle name="Процентный 2 29" xfId="385"/>
    <cellStyle name="Процентный 2 3" xfId="133"/>
    <cellStyle name="Процентный 2 30" xfId="386"/>
    <cellStyle name="Процентный 2 31" xfId="387"/>
    <cellStyle name="Процентный 2 32" xfId="388"/>
    <cellStyle name="Процентный 2 33" xfId="389"/>
    <cellStyle name="Процентный 2 34" xfId="7"/>
    <cellStyle name="Процентный 2 35" xfId="390"/>
    <cellStyle name="Процентный 2 36" xfId="391"/>
    <cellStyle name="Процентный 2 37" xfId="392"/>
    <cellStyle name="Процентный 2 38" xfId="393"/>
    <cellStyle name="Процентный 2 39" xfId="394"/>
    <cellStyle name="Процентный 2 4" xfId="134"/>
    <cellStyle name="Процентный 2 40" xfId="395"/>
    <cellStyle name="Процентный 2 41" xfId="396"/>
    <cellStyle name="Процентный 2 42" xfId="397"/>
    <cellStyle name="Процентный 2 43" xfId="398"/>
    <cellStyle name="Процентный 2 44" xfId="399"/>
    <cellStyle name="Процентный 2 45" xfId="400"/>
    <cellStyle name="Процентный 2 46" xfId="401"/>
    <cellStyle name="Процентный 2 47" xfId="402"/>
    <cellStyle name="Процентный 2 48" xfId="403"/>
    <cellStyle name="Процентный 2 49" xfId="404"/>
    <cellStyle name="Процентный 2 5" xfId="135"/>
    <cellStyle name="Процентный 2 50" xfId="405"/>
    <cellStyle name="Процентный 2 51" xfId="406"/>
    <cellStyle name="Процентный 2 52" xfId="407"/>
    <cellStyle name="Процентный 2 53" xfId="838"/>
    <cellStyle name="Процентный 2 54" xfId="839"/>
    <cellStyle name="Процентный 2 55" xfId="840"/>
    <cellStyle name="Процентный 2 56" xfId="841"/>
    <cellStyle name="Процентный 2 57" xfId="842"/>
    <cellStyle name="Процентный 2 58" xfId="843"/>
    <cellStyle name="Процентный 2 59" xfId="844"/>
    <cellStyle name="Процентный 2 6" xfId="136"/>
    <cellStyle name="Процентный 2 60" xfId="845"/>
    <cellStyle name="Процентный 2 61" xfId="846"/>
    <cellStyle name="Процентный 2 62" xfId="847"/>
    <cellStyle name="Процентный 2 63" xfId="848"/>
    <cellStyle name="Процентный 2 64" xfId="849"/>
    <cellStyle name="Процентный 2 65" xfId="850"/>
    <cellStyle name="Процентный 2 66" xfId="851"/>
    <cellStyle name="Процентный 2 67" xfId="852"/>
    <cellStyle name="Процентный 2 68" xfId="853"/>
    <cellStyle name="Процентный 2 69" xfId="854"/>
    <cellStyle name="Процентный 2 7" xfId="137"/>
    <cellStyle name="Процентный 2 70" xfId="855"/>
    <cellStyle name="Процентный 2 71" xfId="856"/>
    <cellStyle name="Процентный 2 72" xfId="857"/>
    <cellStyle name="Процентный 2 73" xfId="858"/>
    <cellStyle name="Процентный 2 74" xfId="859"/>
    <cellStyle name="Процентный 2 75" xfId="860"/>
    <cellStyle name="Процентный 2 76" xfId="861"/>
    <cellStyle name="Процентный 2 77" xfId="862"/>
    <cellStyle name="Процентный 2 78" xfId="863"/>
    <cellStyle name="Процентный 2 79" xfId="864"/>
    <cellStyle name="Процентный 2 8" xfId="138"/>
    <cellStyle name="Процентный 2 80" xfId="865"/>
    <cellStyle name="Процентный 2 81" xfId="866"/>
    <cellStyle name="Процентный 2 82" xfId="867"/>
    <cellStyle name="Процентный 2 83" xfId="868"/>
    <cellStyle name="Процентный 2 84" xfId="869"/>
    <cellStyle name="Процентный 2 85" xfId="870"/>
    <cellStyle name="Процентный 2 86" xfId="871"/>
    <cellStyle name="Процентный 2 87" xfId="872"/>
    <cellStyle name="Процентный 2 88" xfId="908"/>
    <cellStyle name="Процентный 2 9" xfId="139"/>
    <cellStyle name="Процентный 3" xfId="21"/>
    <cellStyle name="Процентный 3 10" xfId="140"/>
    <cellStyle name="Процентный 3 11" xfId="141"/>
    <cellStyle name="Процентный 3 12" xfId="142"/>
    <cellStyle name="Процентный 3 13" xfId="143"/>
    <cellStyle name="Процентный 3 14" xfId="144"/>
    <cellStyle name="Процентный 3 15" xfId="145"/>
    <cellStyle name="Процентный 3 16" xfId="146"/>
    <cellStyle name="Процентный 3 17" xfId="147"/>
    <cellStyle name="Процентный 3 18" xfId="408"/>
    <cellStyle name="Процентный 3 19" xfId="409"/>
    <cellStyle name="Процентный 3 2" xfId="148"/>
    <cellStyle name="Процентный 3 20" xfId="410"/>
    <cellStyle name="Процентный 3 21" xfId="411"/>
    <cellStyle name="Процентный 3 22" xfId="412"/>
    <cellStyle name="Процентный 3 23" xfId="413"/>
    <cellStyle name="Процентный 3 24" xfId="414"/>
    <cellStyle name="Процентный 3 25" xfId="415"/>
    <cellStyle name="Процентный 3 26" xfId="416"/>
    <cellStyle name="Процентный 3 27" xfId="417"/>
    <cellStyle name="Процентный 3 28" xfId="418"/>
    <cellStyle name="Процентный 3 29" xfId="419"/>
    <cellStyle name="Процентный 3 3" xfId="149"/>
    <cellStyle name="Процентный 3 30" xfId="420"/>
    <cellStyle name="Процентный 3 31" xfId="421"/>
    <cellStyle name="Процентный 3 32" xfId="422"/>
    <cellStyle name="Процентный 3 33" xfId="423"/>
    <cellStyle name="Процентный 3 34" xfId="424"/>
    <cellStyle name="Процентный 3 35" xfId="873"/>
    <cellStyle name="Процентный 3 36" xfId="874"/>
    <cellStyle name="Процентный 3 37" xfId="875"/>
    <cellStyle name="Процентный 3 38" xfId="876"/>
    <cellStyle name="Процентный 3 39" xfId="877"/>
    <cellStyle name="Процентный 3 4" xfId="150"/>
    <cellStyle name="Процентный 3 40" xfId="878"/>
    <cellStyle name="Процентный 3 41" xfId="879"/>
    <cellStyle name="Процентный 3 42" xfId="880"/>
    <cellStyle name="Процентный 3 43" xfId="881"/>
    <cellStyle name="Процентный 3 44" xfId="882"/>
    <cellStyle name="Процентный 3 45" xfId="883"/>
    <cellStyle name="Процентный 3 46" xfId="884"/>
    <cellStyle name="Процентный 3 47" xfId="885"/>
    <cellStyle name="Процентный 3 48" xfId="886"/>
    <cellStyle name="Процентный 3 49" xfId="887"/>
    <cellStyle name="Процентный 3 5" xfId="151"/>
    <cellStyle name="Процентный 3 50" xfId="888"/>
    <cellStyle name="Процентный 3 51" xfId="889"/>
    <cellStyle name="Процентный 3 52" xfId="890"/>
    <cellStyle name="Процентный 3 53" xfId="891"/>
    <cellStyle name="Процентный 3 54" xfId="892"/>
    <cellStyle name="Процентный 3 55" xfId="893"/>
    <cellStyle name="Процентный 3 56" xfId="894"/>
    <cellStyle name="Процентный 3 57" xfId="895"/>
    <cellStyle name="Процентный 3 58" xfId="896"/>
    <cellStyle name="Процентный 3 59" xfId="897"/>
    <cellStyle name="Процентный 3 6" xfId="152"/>
    <cellStyle name="Процентный 3 60" xfId="898"/>
    <cellStyle name="Процентный 3 61" xfId="899"/>
    <cellStyle name="Процентный 3 62" xfId="900"/>
    <cellStyle name="Процентный 3 63" xfId="901"/>
    <cellStyle name="Процентный 3 64" xfId="902"/>
    <cellStyle name="Процентный 3 65" xfId="903"/>
    <cellStyle name="Процентный 3 66" xfId="904"/>
    <cellStyle name="Процентный 3 67" xfId="905"/>
    <cellStyle name="Процентный 3 68" xfId="906"/>
    <cellStyle name="Процентный 3 69" xfId="907"/>
    <cellStyle name="Процентный 3 7" xfId="153"/>
    <cellStyle name="Процентный 3 8" xfId="154"/>
    <cellStyle name="Процентный 3 9" xfId="155"/>
    <cellStyle name="Процентный 4" xfId="911"/>
    <cellStyle name="Финансовый 2" xfId="909"/>
  </cellStyles>
  <dxfs count="8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vertical/>
        <horizontal/>
      </border>
    </dxf>
    <dxf>
      <font>
        <color theme="0"/>
      </font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Q323"/>
  <sheetViews>
    <sheetView showGridLines="0" tabSelected="1" zoomScale="90" zoomScaleNormal="90" workbookViewId="0"/>
  </sheetViews>
  <sheetFormatPr defaultRowHeight="15"/>
  <cols>
    <col min="1" max="1" width="5.140625" style="149" customWidth="1"/>
    <col min="2" max="2" width="7" style="3" customWidth="1"/>
    <col min="3" max="3" width="1.28515625" style="113" customWidth="1"/>
    <col min="4" max="50" width="1.28515625" style="4" customWidth="1"/>
    <col min="51" max="51" width="9.140625" style="4" hidden="1" customWidth="1"/>
    <col min="52" max="53" width="13.7109375" style="4" hidden="1" customWidth="1"/>
    <col min="54" max="54" width="26" style="4" hidden="1" customWidth="1"/>
    <col min="55" max="55" width="11.7109375" style="4" customWidth="1"/>
    <col min="56" max="80" width="4" style="4" hidden="1" customWidth="1"/>
    <col min="81" max="156" width="9.7109375" style="4" hidden="1" customWidth="1"/>
    <col min="157" max="157" width="5.5703125" style="4" hidden="1" customWidth="1"/>
    <col min="158" max="158" width="7.7109375" style="4" hidden="1" customWidth="1"/>
    <col min="159" max="159" width="9.42578125" style="4" hidden="1" customWidth="1"/>
    <col min="160" max="160" width="5.5703125" style="4" hidden="1" customWidth="1"/>
    <col min="161" max="161" width="7.42578125" style="4" hidden="1" customWidth="1"/>
    <col min="162" max="201" width="4.85546875" style="4" hidden="1" customWidth="1"/>
    <col min="202" max="230" width="9.7109375" style="4" hidden="1" customWidth="1"/>
    <col min="231" max="231" width="11.85546875" style="4" customWidth="1"/>
    <col min="232" max="232" width="11.42578125" style="119" customWidth="1"/>
    <col min="233" max="233" width="10" style="9" customWidth="1"/>
    <col min="234" max="234" width="10" style="377" customWidth="1"/>
    <col min="235" max="235" width="16.5703125" style="5" hidden="1" customWidth="1"/>
    <col min="236" max="236" width="9.140625" style="91" customWidth="1"/>
    <col min="237" max="237" width="10.42578125" style="4" customWidth="1"/>
    <col min="238" max="238" width="9.140625" style="4" hidden="1" customWidth="1"/>
    <col min="239" max="239" width="9.85546875" style="4" hidden="1" customWidth="1"/>
    <col min="240" max="240" width="9.42578125" style="4" hidden="1" customWidth="1"/>
    <col min="241" max="241" width="13.42578125" style="91" hidden="1" customWidth="1"/>
    <col min="242" max="242" width="13.140625" style="4" hidden="1" customWidth="1"/>
    <col min="243" max="243" width="12.5703125" style="97" hidden="1" customWidth="1"/>
    <col min="244" max="244" width="14.28515625" style="4" hidden="1" customWidth="1"/>
    <col min="245" max="276" width="9.140625" style="4" hidden="1" customWidth="1"/>
    <col min="277" max="277" width="11.7109375" style="110" customWidth="1"/>
    <col min="278" max="278" width="9.140625" style="4"/>
    <col min="279" max="280" width="9.140625" style="4" customWidth="1"/>
    <col min="281" max="281" width="9.140625" style="4" hidden="1" customWidth="1"/>
    <col min="282" max="283" width="9.140625" style="4" customWidth="1"/>
    <col min="284" max="284" width="10.85546875" style="106" customWidth="1"/>
    <col min="285" max="285" width="9.140625" style="4" hidden="1" customWidth="1"/>
    <col min="286" max="297" width="9.140625" style="86" customWidth="1"/>
    <col min="298" max="797" width="9.140625" style="86"/>
    <col min="798" max="16384" width="9.140625" style="4"/>
  </cols>
  <sheetData>
    <row r="1" spans="1:286" s="157" customFormat="1" ht="21">
      <c r="A1" s="155" t="s">
        <v>127</v>
      </c>
      <c r="B1" s="3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  <c r="AY1" s="158"/>
      <c r="AZ1" s="158"/>
      <c r="BA1" s="158"/>
      <c r="BB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9" t="s">
        <v>1</v>
      </c>
      <c r="HX1" s="545">
        <f ca="1">HX2+HX3-HX4+HX5</f>
        <v>0</v>
      </c>
      <c r="HY1" s="545"/>
      <c r="HZ1" s="80"/>
      <c r="IA1" s="160"/>
      <c r="IB1" s="161"/>
      <c r="IC1" s="162"/>
      <c r="ID1" s="158"/>
      <c r="IE1" s="158"/>
      <c r="IF1" s="158"/>
      <c r="IG1" s="163"/>
      <c r="IH1" s="158"/>
      <c r="II1" s="101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64"/>
      <c r="JR1" s="162"/>
      <c r="JS1" s="162"/>
      <c r="JT1" s="162"/>
      <c r="JU1" s="162"/>
      <c r="JX1" s="164"/>
      <c r="JY1" s="158"/>
      <c r="JZ1" s="162"/>
    </row>
    <row r="2" spans="1:286" s="4" customFormat="1" ht="17.25" customHeight="1">
      <c r="A2" s="546">
        <v>45402</v>
      </c>
      <c r="B2" s="546"/>
      <c r="C2" s="546"/>
      <c r="D2" s="546"/>
      <c r="E2" s="546"/>
      <c r="F2" s="546"/>
      <c r="G2" s="546"/>
      <c r="H2" s="2"/>
      <c r="I2" s="2"/>
      <c r="J2" s="2"/>
      <c r="K2" s="2"/>
      <c r="L2" s="2"/>
      <c r="M2" s="2"/>
      <c r="N2" s="2"/>
      <c r="HW2" s="6" t="s">
        <v>2</v>
      </c>
      <c r="HX2" s="544">
        <f ca="1">IG9</f>
        <v>0</v>
      </c>
      <c r="HY2" s="544"/>
      <c r="HZ2" s="377"/>
      <c r="IA2" s="5"/>
      <c r="IB2" s="91"/>
      <c r="IG2" s="91"/>
      <c r="II2" s="97"/>
      <c r="JQ2" s="110"/>
      <c r="JX2" s="106"/>
    </row>
    <row r="3" spans="1:286" s="4" customFormat="1" ht="17.25" customHeight="1">
      <c r="A3" s="147"/>
      <c r="B3" s="3"/>
      <c r="C3" s="113"/>
      <c r="HW3" s="6" t="s">
        <v>3</v>
      </c>
      <c r="HX3" s="544">
        <f>IH9</f>
        <v>0</v>
      </c>
      <c r="HY3" s="544"/>
      <c r="HZ3" s="377"/>
      <c r="IA3" s="5"/>
      <c r="IB3" s="91"/>
      <c r="IG3" s="91"/>
      <c r="II3" s="97" t="s">
        <v>70</v>
      </c>
      <c r="JQ3" s="110"/>
      <c r="JX3" s="106"/>
    </row>
    <row r="4" spans="1:286" s="4" customFormat="1" ht="17.25" hidden="1" customHeight="1">
      <c r="A4" s="148"/>
      <c r="B4" s="3"/>
      <c r="C4" s="113"/>
      <c r="HW4" s="85" t="str">
        <f ca="1">IF(AND(SUM(II10:II172)&gt;0,II5=0),"скидка 5% при заказе от 3000 руб.",IF(AND(SUM(II10:II172)&gt;0,II5&gt;0),"скидка 5% при заказе от 3000 руб. и 10% на блюда категории ''Специальное предложение''",IF(AND(SUM(II10:II172)=0,II5&gt;0),"скидка 10% на блюда категории ''Специальное предложение''","скидка:")))</f>
        <v>скидка:</v>
      </c>
      <c r="HX4" s="544">
        <f ca="1">II9</f>
        <v>0</v>
      </c>
      <c r="HY4" s="544"/>
      <c r="HZ4" s="377"/>
      <c r="IA4" s="5"/>
      <c r="IB4" s="91"/>
      <c r="IG4" s="91"/>
      <c r="II4" s="10">
        <v>0</v>
      </c>
      <c r="JQ4" s="110"/>
      <c r="JX4" s="106"/>
    </row>
    <row r="5" spans="1:286" s="4" customFormat="1" ht="17.25" customHeight="1">
      <c r="A5" s="149"/>
      <c r="B5" s="3"/>
      <c r="C5" s="113"/>
      <c r="HW5" s="7" t="s">
        <v>4</v>
      </c>
      <c r="HX5" s="544">
        <f ca="1">IJ9</f>
        <v>0</v>
      </c>
      <c r="HY5" s="544"/>
      <c r="HZ5" s="377"/>
      <c r="IA5" s="5"/>
      <c r="IB5" s="91"/>
      <c r="IG5" s="91"/>
      <c r="II5" s="102">
        <f>SUM(IJ109:IJ143)</f>
        <v>0</v>
      </c>
      <c r="JQ5" s="110"/>
      <c r="JX5" s="106"/>
    </row>
    <row r="6" spans="1:286" s="4" customFormat="1" ht="18" hidden="1" customHeight="1">
      <c r="A6" s="149"/>
      <c r="B6" s="3"/>
      <c r="C6" s="113"/>
      <c r="HW6" s="7"/>
      <c r="HX6" s="90"/>
      <c r="HY6" s="8"/>
      <c r="HZ6" s="377"/>
      <c r="IA6" s="5"/>
      <c r="IB6" s="91"/>
      <c r="IG6" s="91"/>
      <c r="II6" s="97"/>
      <c r="JQ6" s="110"/>
      <c r="JX6" s="106"/>
    </row>
    <row r="7" spans="1:286" s="4" customFormat="1" ht="14.25" customHeight="1">
      <c r="A7" s="149"/>
      <c r="B7" s="3"/>
      <c r="C7" s="113"/>
      <c r="HX7" s="119"/>
      <c r="HY7" s="9"/>
      <c r="HZ7" s="377"/>
      <c r="IA7" s="5"/>
      <c r="IB7" s="91"/>
      <c r="IG7" s="91"/>
      <c r="II7" s="10">
        <v>0</v>
      </c>
      <c r="IJ7" s="11"/>
      <c r="JQ7" s="110"/>
      <c r="JX7" s="106"/>
    </row>
    <row r="8" spans="1:286" s="4" customFormat="1" ht="23.25" customHeight="1">
      <c r="A8" s="149"/>
      <c r="B8" s="3"/>
      <c r="C8" s="23" t="s">
        <v>0</v>
      </c>
      <c r="HX8" s="47" t="s">
        <v>5</v>
      </c>
      <c r="HY8" s="77"/>
      <c r="HZ8" s="58"/>
      <c r="IA8" s="5"/>
      <c r="IB8" s="91"/>
      <c r="IE8" s="14" t="s">
        <v>55</v>
      </c>
      <c r="IF8" s="12" t="s">
        <v>56</v>
      </c>
      <c r="IG8" s="31" t="s">
        <v>57</v>
      </c>
      <c r="IH8" s="15" t="s">
        <v>58</v>
      </c>
      <c r="II8" s="31" t="s">
        <v>59</v>
      </c>
      <c r="IJ8" s="16" t="s">
        <v>60</v>
      </c>
      <c r="IP8" s="52" t="s">
        <v>68</v>
      </c>
      <c r="IQ8" s="53"/>
      <c r="IR8" s="53"/>
      <c r="IS8" s="53"/>
      <c r="IT8" s="53"/>
      <c r="IX8" s="12" t="s">
        <v>62</v>
      </c>
      <c r="IY8" s="13" t="s">
        <v>63</v>
      </c>
      <c r="JD8" s="18" t="s">
        <v>54</v>
      </c>
      <c r="JE8" s="19"/>
      <c r="JF8" s="19"/>
      <c r="JG8" s="19"/>
      <c r="JH8" s="19"/>
      <c r="JI8" s="15"/>
      <c r="JJ8" s="20" t="s">
        <v>40</v>
      </c>
      <c r="JK8" s="21" t="s">
        <v>41</v>
      </c>
      <c r="JL8" s="22" t="s">
        <v>44</v>
      </c>
      <c r="JM8" s="21" t="s">
        <v>43</v>
      </c>
      <c r="JQ8" s="110"/>
      <c r="JX8" s="106"/>
    </row>
    <row r="9" spans="1:286" s="4" customFormat="1" ht="9" customHeight="1">
      <c r="A9" s="149"/>
      <c r="B9" s="3"/>
      <c r="C9" s="113"/>
      <c r="HX9" s="119"/>
      <c r="HY9" s="59"/>
      <c r="HZ9" s="58"/>
      <c r="IA9" s="5"/>
      <c r="IB9" s="91"/>
      <c r="IE9" s="24"/>
      <c r="IF9" s="25"/>
      <c r="IG9" s="26">
        <f ca="1">SUM(IG10:IG1002)</f>
        <v>0</v>
      </c>
      <c r="IH9" s="26">
        <f>SUM(IH10:IH1002)</f>
        <v>0</v>
      </c>
      <c r="II9" s="26">
        <f ca="1">SUM(II10:II204,II5)</f>
        <v>0</v>
      </c>
      <c r="IJ9" s="27">
        <f ca="1">IF(SUM(IG9:IH9)=0,0,IF(AND(OR(A1="Суббота",A1="Воскресенье"),SUM(IG9)&lt;700),700-SUM(IG9),IF(SUM(IG9)&lt;400,400-SUM(IG9),0)))</f>
        <v>0</v>
      </c>
      <c r="IP9" s="54" t="s">
        <v>17</v>
      </c>
      <c r="IQ9" s="55" t="s">
        <v>69</v>
      </c>
      <c r="IR9" s="55" t="s">
        <v>18</v>
      </c>
      <c r="IS9" s="55" t="s">
        <v>20</v>
      </c>
      <c r="IT9" s="55" t="s">
        <v>19</v>
      </c>
      <c r="IX9" s="17" t="s">
        <v>38</v>
      </c>
      <c r="IY9" s="15" t="s">
        <v>64</v>
      </c>
      <c r="JD9" s="13" t="s">
        <v>42</v>
      </c>
      <c r="JE9" s="19" t="s">
        <v>43</v>
      </c>
      <c r="JF9" s="19" t="s">
        <v>44</v>
      </c>
      <c r="JG9" s="19" t="s">
        <v>45</v>
      </c>
      <c r="JH9" s="19" t="s">
        <v>46</v>
      </c>
      <c r="JI9" s="15" t="s">
        <v>66</v>
      </c>
      <c r="JJ9" s="15" t="s">
        <v>47</v>
      </c>
      <c r="JK9" s="15" t="s">
        <v>48</v>
      </c>
      <c r="JL9" s="22" t="s">
        <v>61</v>
      </c>
      <c r="JM9" s="20" t="s">
        <v>61</v>
      </c>
      <c r="JQ9" s="110"/>
      <c r="JX9" s="106"/>
    </row>
    <row r="10" spans="1:286" s="4" customFormat="1" ht="15" customHeight="1">
      <c r="A10" s="149"/>
      <c r="B10" s="3"/>
      <c r="C10" s="14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144"/>
      <c r="V10" s="143" t="s">
        <v>6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185">
        <v>187</v>
      </c>
      <c r="HY10" s="78"/>
      <c r="HZ10" s="58"/>
      <c r="IA10" s="5"/>
      <c r="IB10" s="91">
        <f t="shared" ref="IB10:IB19" si="0">HX10*HY10</f>
        <v>0</v>
      </c>
      <c r="IE10" s="31">
        <f t="shared" ref="IE10:IE36" si="1">HX10</f>
        <v>187</v>
      </c>
      <c r="IG10" s="97">
        <f t="shared" ref="IG10:IG36" si="2">HY10*IE10</f>
        <v>0</v>
      </c>
      <c r="II10" s="97">
        <f t="shared" ref="II10:II36" ca="1" si="3">IF($IG$9&gt;2999,(IE10-ROUND(IE10-IE10*$II$7,0))*HY10,0)</f>
        <v>0</v>
      </c>
      <c r="IX10" s="28">
        <f>SUM(IX11:IX183)</f>
        <v>0</v>
      </c>
      <c r="IY10" s="29"/>
      <c r="JD10" s="32">
        <f t="shared" ref="JD10:JJ10" si="4">SUM(JD11:JD205)</f>
        <v>0</v>
      </c>
      <c r="JE10" s="33">
        <f t="shared" si="4"/>
        <v>0</v>
      </c>
      <c r="JF10" s="33">
        <f t="shared" si="4"/>
        <v>0</v>
      </c>
      <c r="JG10" s="33">
        <f t="shared" si="4"/>
        <v>0</v>
      </c>
      <c r="JH10" s="33">
        <f t="shared" si="4"/>
        <v>0</v>
      </c>
      <c r="JI10" s="33">
        <f t="shared" si="4"/>
        <v>0</v>
      </c>
      <c r="JJ10" s="33">
        <f t="shared" si="4"/>
        <v>0</v>
      </c>
      <c r="JK10" s="34" t="s">
        <v>49</v>
      </c>
      <c r="JL10" s="354">
        <f>SUM(JL11:JL140)+IF(SUM(JT11:JT140)&gt;JF10,JF10,SUM(JT11:JT140))</f>
        <v>0</v>
      </c>
      <c r="JM10" s="354">
        <f>SUM(JM11:JM140)+IF(SUM(JS11:JS140)&gt;JE10,JE10,SUM(JS11:JS140))</f>
        <v>0</v>
      </c>
      <c r="JQ10" s="110"/>
      <c r="JX10" s="106"/>
    </row>
    <row r="11" spans="1:286" s="4" customFormat="1" ht="15" customHeight="1">
      <c r="A11" s="149"/>
      <c r="B11" s="3"/>
      <c r="C11" s="145" t="s">
        <v>13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44"/>
      <c r="V11" s="143" t="s">
        <v>7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142">
        <v>200</v>
      </c>
      <c r="HY11" s="141"/>
      <c r="HZ11" s="58"/>
      <c r="IA11" s="5"/>
      <c r="IB11" s="91">
        <f t="shared" si="0"/>
        <v>0</v>
      </c>
      <c r="IE11" s="31">
        <f t="shared" si="1"/>
        <v>200</v>
      </c>
      <c r="IG11" s="97">
        <f t="shared" si="2"/>
        <v>0</v>
      </c>
      <c r="II11" s="97">
        <f t="shared" ca="1" si="3"/>
        <v>0</v>
      </c>
      <c r="JQ11" s="110"/>
      <c r="JX11" s="106"/>
    </row>
    <row r="12" spans="1:286" s="4" customFormat="1" ht="15" customHeight="1">
      <c r="A12" s="149"/>
      <c r="B12" s="3"/>
      <c r="C12" s="145" t="s">
        <v>216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144"/>
      <c r="V12" s="143" t="s">
        <v>8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142">
        <v>200</v>
      </c>
      <c r="HY12" s="141"/>
      <c r="HZ12" s="58"/>
      <c r="IA12" s="5"/>
      <c r="IB12" s="91">
        <f t="shared" si="0"/>
        <v>0</v>
      </c>
      <c r="IE12" s="31">
        <f t="shared" si="1"/>
        <v>200</v>
      </c>
      <c r="IG12" s="97">
        <f t="shared" si="2"/>
        <v>0</v>
      </c>
      <c r="II12" s="97">
        <f t="shared" ca="1" si="3"/>
        <v>0</v>
      </c>
      <c r="JQ12" s="110"/>
      <c r="JX12" s="106"/>
    </row>
    <row r="13" spans="1:286" s="4" customFormat="1" ht="15" customHeight="1">
      <c r="A13" s="149"/>
      <c r="B13" s="3"/>
      <c r="C13" s="145" t="s">
        <v>14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44"/>
      <c r="V13" s="143" t="s">
        <v>9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142">
        <v>225</v>
      </c>
      <c r="HY13" s="141"/>
      <c r="HZ13" s="58"/>
      <c r="IA13" s="5"/>
      <c r="IB13" s="91">
        <f t="shared" si="0"/>
        <v>0</v>
      </c>
      <c r="IE13" s="31">
        <f t="shared" si="1"/>
        <v>225</v>
      </c>
      <c r="IG13" s="97">
        <f t="shared" si="2"/>
        <v>0</v>
      </c>
      <c r="II13" s="97">
        <f t="shared" ca="1" si="3"/>
        <v>0</v>
      </c>
      <c r="JQ13" s="110"/>
      <c r="JX13" s="106"/>
    </row>
    <row r="14" spans="1:286" s="4" customFormat="1" ht="15" customHeight="1">
      <c r="A14" s="149"/>
      <c r="B14" s="3"/>
      <c r="C14" s="145" t="s">
        <v>15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144"/>
      <c r="V14" s="143" t="s">
        <v>10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142">
        <v>240</v>
      </c>
      <c r="HY14" s="141"/>
      <c r="HZ14" s="58"/>
      <c r="IA14" s="5"/>
      <c r="IB14" s="91">
        <f t="shared" si="0"/>
        <v>0</v>
      </c>
      <c r="IE14" s="31">
        <f t="shared" si="1"/>
        <v>240</v>
      </c>
      <c r="IG14" s="97">
        <f t="shared" si="2"/>
        <v>0</v>
      </c>
      <c r="II14" s="97">
        <f t="shared" ca="1" si="3"/>
        <v>0</v>
      </c>
      <c r="JQ14" s="110"/>
      <c r="JR14" s="36"/>
      <c r="JV14" s="36"/>
      <c r="JX14" s="106"/>
    </row>
    <row r="15" spans="1:286" s="4" customFormat="1" ht="15" customHeight="1">
      <c r="A15" s="149"/>
      <c r="B15" s="3"/>
      <c r="C15" s="145" t="s">
        <v>217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144"/>
      <c r="V15" s="143" t="s">
        <v>11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142">
        <v>255</v>
      </c>
      <c r="HY15" s="141"/>
      <c r="HZ15" s="58"/>
      <c r="IA15" s="5"/>
      <c r="IB15" s="91">
        <f t="shared" si="0"/>
        <v>0</v>
      </c>
      <c r="IE15" s="31">
        <f t="shared" si="1"/>
        <v>255</v>
      </c>
      <c r="IG15" s="97">
        <f t="shared" si="2"/>
        <v>0</v>
      </c>
      <c r="II15" s="97">
        <f t="shared" ca="1" si="3"/>
        <v>0</v>
      </c>
      <c r="JQ15" s="110"/>
      <c r="JX15" s="106"/>
    </row>
    <row r="16" spans="1:286" s="4" customFormat="1" ht="15" hidden="1" customHeight="1">
      <c r="A16" s="149"/>
      <c r="B16" s="3"/>
      <c r="C16" s="14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44"/>
      <c r="V16" s="143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142"/>
      <c r="HY16" s="141"/>
      <c r="HZ16" s="58"/>
      <c r="IA16" s="5"/>
      <c r="IB16" s="91">
        <f t="shared" si="0"/>
        <v>0</v>
      </c>
      <c r="IE16" s="31">
        <f t="shared" si="1"/>
        <v>0</v>
      </c>
      <c r="IG16" s="97">
        <f t="shared" si="2"/>
        <v>0</v>
      </c>
      <c r="II16" s="97">
        <f t="shared" ca="1" si="3"/>
        <v>0</v>
      </c>
      <c r="JQ16" s="110"/>
      <c r="JX16" s="106"/>
    </row>
    <row r="17" spans="2:797" ht="15" hidden="1" customHeight="1">
      <c r="B17" s="4"/>
      <c r="C17" s="14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144"/>
      <c r="V17" s="143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142"/>
      <c r="HY17" s="141"/>
      <c r="HZ17" s="58"/>
      <c r="IB17" s="91">
        <f t="shared" si="0"/>
        <v>0</v>
      </c>
      <c r="IE17" s="31">
        <f t="shared" si="1"/>
        <v>0</v>
      </c>
      <c r="IG17" s="97">
        <f t="shared" si="2"/>
        <v>0</v>
      </c>
      <c r="II17" s="97">
        <f t="shared" ca="1" si="3"/>
        <v>0</v>
      </c>
      <c r="JQ17" s="4"/>
      <c r="JX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</row>
    <row r="18" spans="2:797" ht="15" hidden="1" customHeight="1">
      <c r="B18" s="4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3"/>
      <c r="V18" s="184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5"/>
      <c r="HY18" s="186"/>
      <c r="HZ18" s="58"/>
      <c r="IB18" s="91">
        <f t="shared" si="0"/>
        <v>0</v>
      </c>
      <c r="IE18" s="31">
        <f t="shared" si="1"/>
        <v>0</v>
      </c>
      <c r="IG18" s="97">
        <f t="shared" si="2"/>
        <v>0</v>
      </c>
      <c r="II18" s="97">
        <f t="shared" ca="1" si="3"/>
        <v>0</v>
      </c>
      <c r="JQ18" s="4"/>
      <c r="JX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</row>
    <row r="19" spans="2:797" ht="15" hidden="1" customHeight="1">
      <c r="B19" s="4"/>
      <c r="C19" s="11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185"/>
      <c r="HY19" s="186"/>
      <c r="HZ19" s="58"/>
      <c r="IB19" s="91">
        <f t="shared" si="0"/>
        <v>0</v>
      </c>
      <c r="IE19" s="31">
        <f t="shared" si="1"/>
        <v>0</v>
      </c>
      <c r="IG19" s="97">
        <f t="shared" si="2"/>
        <v>0</v>
      </c>
      <c r="II19" s="97">
        <f t="shared" ca="1" si="3"/>
        <v>0</v>
      </c>
      <c r="JQ19" s="4"/>
      <c r="JX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</row>
    <row r="20" spans="2:797" ht="15" hidden="1" customHeight="1">
      <c r="B20" s="4"/>
      <c r="C20" s="187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4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90"/>
      <c r="AZ20" s="191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4"/>
      <c r="DR20" s="195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7"/>
      <c r="EM20" s="198"/>
      <c r="EN20" s="198"/>
      <c r="EO20" s="197"/>
      <c r="EP20" s="198"/>
      <c r="EQ20" s="198"/>
      <c r="ER20" s="197"/>
      <c r="ES20" s="198"/>
      <c r="ET20" s="198"/>
      <c r="EU20" s="199"/>
      <c r="EV20" s="198"/>
      <c r="EW20" s="198"/>
      <c r="EX20" s="200"/>
      <c r="EY20" s="201"/>
      <c r="EZ20" s="201"/>
      <c r="FA20" s="202"/>
      <c r="FB20" s="201"/>
      <c r="FC20" s="201"/>
      <c r="FD20" s="202"/>
      <c r="FE20" s="201"/>
      <c r="FF20" s="201"/>
      <c r="FG20" s="197"/>
      <c r="FH20" s="201"/>
      <c r="FI20" s="201"/>
      <c r="FJ20" s="197"/>
      <c r="FK20" s="201"/>
      <c r="FL20" s="201"/>
      <c r="FM20" s="197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85"/>
      <c r="HY20" s="186"/>
      <c r="HZ20" s="58"/>
      <c r="IE20" s="31">
        <f t="shared" si="1"/>
        <v>0</v>
      </c>
      <c r="IG20" s="97">
        <f t="shared" si="2"/>
        <v>0</v>
      </c>
      <c r="II20" s="97">
        <f t="shared" ca="1" si="3"/>
        <v>0</v>
      </c>
      <c r="JQ20" s="4"/>
      <c r="JX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</row>
    <row r="21" spans="2:797" ht="15" hidden="1" customHeight="1">
      <c r="B21" s="4"/>
      <c r="C21" s="203"/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4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90"/>
      <c r="AZ21" s="191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4"/>
      <c r="DR21" s="195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204"/>
      <c r="EM21" s="198"/>
      <c r="EN21" s="198"/>
      <c r="EO21" s="197"/>
      <c r="EP21" s="198"/>
      <c r="EQ21" s="198"/>
      <c r="ER21" s="197"/>
      <c r="ES21" s="198"/>
      <c r="ET21" s="198"/>
      <c r="EU21" s="205"/>
      <c r="EV21" s="198"/>
      <c r="EW21" s="198"/>
      <c r="EX21" s="202"/>
      <c r="EY21" s="201"/>
      <c r="EZ21" s="201"/>
      <c r="FA21" s="202"/>
      <c r="FB21" s="201"/>
      <c r="FC21" s="201"/>
      <c r="FD21" s="197"/>
      <c r="FE21" s="201"/>
      <c r="FF21" s="201"/>
      <c r="FG21" s="202"/>
      <c r="FH21" s="201"/>
      <c r="FI21" s="201"/>
      <c r="FJ21" s="197"/>
      <c r="FK21" s="201"/>
      <c r="FL21" s="201"/>
      <c r="FM21" s="202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85"/>
      <c r="HY21" s="186"/>
      <c r="HZ21" s="58"/>
      <c r="IE21" s="31">
        <f t="shared" si="1"/>
        <v>0</v>
      </c>
      <c r="IG21" s="97">
        <f t="shared" si="2"/>
        <v>0</v>
      </c>
      <c r="II21" s="97">
        <f t="shared" ca="1" si="3"/>
        <v>0</v>
      </c>
      <c r="JQ21" s="4"/>
      <c r="JX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</row>
    <row r="22" spans="2:797" hidden="1">
      <c r="B22" s="4"/>
      <c r="HY22" s="59"/>
      <c r="HZ22" s="58"/>
      <c r="IE22" s="31">
        <f t="shared" si="1"/>
        <v>0</v>
      </c>
      <c r="IG22" s="97">
        <f t="shared" si="2"/>
        <v>0</v>
      </c>
      <c r="II22" s="97">
        <f t="shared" ca="1" si="3"/>
        <v>0</v>
      </c>
      <c r="JQ22" s="4"/>
      <c r="JX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</row>
    <row r="23" spans="2:797" hidden="1">
      <c r="B23" s="4"/>
      <c r="HY23" s="59"/>
      <c r="HZ23" s="58"/>
      <c r="IE23" s="31">
        <f t="shared" si="1"/>
        <v>0</v>
      </c>
      <c r="IG23" s="97">
        <f t="shared" si="2"/>
        <v>0</v>
      </c>
      <c r="II23" s="97">
        <f t="shared" ca="1" si="3"/>
        <v>0</v>
      </c>
      <c r="JQ23" s="4"/>
      <c r="JX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</row>
    <row r="24" spans="2:797" hidden="1">
      <c r="B24" s="4"/>
      <c r="HY24" s="59"/>
      <c r="HZ24" s="58"/>
      <c r="IE24" s="31">
        <f t="shared" si="1"/>
        <v>0</v>
      </c>
      <c r="IG24" s="97">
        <f t="shared" si="2"/>
        <v>0</v>
      </c>
      <c r="II24" s="97">
        <f t="shared" ca="1" si="3"/>
        <v>0</v>
      </c>
      <c r="JQ24" s="4"/>
      <c r="JX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</row>
    <row r="25" spans="2:797" hidden="1">
      <c r="B25" s="4"/>
      <c r="HY25" s="59"/>
      <c r="HZ25" s="58"/>
      <c r="IE25" s="31">
        <f t="shared" si="1"/>
        <v>0</v>
      </c>
      <c r="IG25" s="97">
        <f t="shared" si="2"/>
        <v>0</v>
      </c>
      <c r="II25" s="97">
        <f t="shared" ca="1" si="3"/>
        <v>0</v>
      </c>
      <c r="JQ25" s="4"/>
      <c r="JX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</row>
    <row r="26" spans="2:797" hidden="1">
      <c r="B26" s="4"/>
      <c r="HY26" s="59"/>
      <c r="HZ26" s="58"/>
      <c r="IE26" s="31">
        <f t="shared" si="1"/>
        <v>0</v>
      </c>
      <c r="IG26" s="97">
        <f t="shared" si="2"/>
        <v>0</v>
      </c>
      <c r="II26" s="97">
        <f t="shared" ca="1" si="3"/>
        <v>0</v>
      </c>
      <c r="JQ26" s="4"/>
      <c r="JX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</row>
    <row r="27" spans="2:797" hidden="1">
      <c r="B27" s="4"/>
      <c r="HY27" s="59"/>
      <c r="HZ27" s="58"/>
      <c r="IE27" s="31">
        <f t="shared" si="1"/>
        <v>0</v>
      </c>
      <c r="IG27" s="97">
        <f t="shared" si="2"/>
        <v>0</v>
      </c>
      <c r="II27" s="97">
        <f t="shared" ca="1" si="3"/>
        <v>0</v>
      </c>
      <c r="JQ27" s="4"/>
      <c r="JX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</row>
    <row r="28" spans="2:797" hidden="1">
      <c r="B28" s="4"/>
      <c r="HY28" s="59"/>
      <c r="HZ28" s="58"/>
      <c r="IE28" s="31">
        <f t="shared" si="1"/>
        <v>0</v>
      </c>
      <c r="IG28" s="97">
        <f t="shared" si="2"/>
        <v>0</v>
      </c>
      <c r="II28" s="97">
        <f t="shared" ca="1" si="3"/>
        <v>0</v>
      </c>
      <c r="JQ28" s="4"/>
      <c r="JX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</row>
    <row r="29" spans="2:797" hidden="1">
      <c r="B29" s="4"/>
      <c r="HY29" s="59"/>
      <c r="HZ29" s="58"/>
      <c r="IE29" s="31">
        <f t="shared" si="1"/>
        <v>0</v>
      </c>
      <c r="IG29" s="97">
        <f t="shared" si="2"/>
        <v>0</v>
      </c>
      <c r="II29" s="97">
        <f t="shared" ca="1" si="3"/>
        <v>0</v>
      </c>
      <c r="JQ29" s="4"/>
      <c r="JX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</row>
    <row r="30" spans="2:797" hidden="1">
      <c r="B30" s="4"/>
      <c r="HY30" s="59"/>
      <c r="HZ30" s="58"/>
      <c r="IE30" s="31">
        <f t="shared" si="1"/>
        <v>0</v>
      </c>
      <c r="IG30" s="97">
        <f t="shared" si="2"/>
        <v>0</v>
      </c>
      <c r="II30" s="97">
        <f t="shared" ca="1" si="3"/>
        <v>0</v>
      </c>
      <c r="JQ30" s="4"/>
      <c r="JX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</row>
    <row r="31" spans="2:797" hidden="1">
      <c r="B31" s="4"/>
      <c r="HY31" s="59"/>
      <c r="HZ31" s="58"/>
      <c r="IE31" s="31">
        <f t="shared" si="1"/>
        <v>0</v>
      </c>
      <c r="IG31" s="97">
        <f t="shared" si="2"/>
        <v>0</v>
      </c>
      <c r="II31" s="97">
        <f t="shared" ca="1" si="3"/>
        <v>0</v>
      </c>
      <c r="JQ31" s="4"/>
      <c r="JX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</row>
    <row r="32" spans="2:797" hidden="1">
      <c r="B32" s="4"/>
      <c r="HY32" s="59"/>
      <c r="HZ32" s="58"/>
      <c r="IE32" s="31">
        <f t="shared" si="1"/>
        <v>0</v>
      </c>
      <c r="IG32" s="97">
        <f t="shared" si="2"/>
        <v>0</v>
      </c>
      <c r="II32" s="97">
        <f t="shared" ca="1" si="3"/>
        <v>0</v>
      </c>
      <c r="JQ32" s="4"/>
      <c r="JX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</row>
    <row r="33" spans="1:797" hidden="1">
      <c r="HY33" s="59"/>
      <c r="HZ33" s="58"/>
      <c r="IE33" s="31">
        <f t="shared" si="1"/>
        <v>0</v>
      </c>
      <c r="IG33" s="97">
        <f t="shared" si="2"/>
        <v>0</v>
      </c>
      <c r="II33" s="97">
        <f t="shared" ca="1" si="3"/>
        <v>0</v>
      </c>
      <c r="JX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</row>
    <row r="34" spans="1:797" hidden="1">
      <c r="HY34" s="59"/>
      <c r="HZ34" s="58"/>
      <c r="IE34" s="31">
        <f t="shared" si="1"/>
        <v>0</v>
      </c>
      <c r="IG34" s="97">
        <f t="shared" si="2"/>
        <v>0</v>
      </c>
      <c r="II34" s="97">
        <f t="shared" ca="1" si="3"/>
        <v>0</v>
      </c>
      <c r="JX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</row>
    <row r="35" spans="1:797" hidden="1">
      <c r="HY35" s="59"/>
      <c r="HZ35" s="58"/>
      <c r="IE35" s="31">
        <f t="shared" si="1"/>
        <v>0</v>
      </c>
      <c r="IG35" s="97">
        <f t="shared" si="2"/>
        <v>0</v>
      </c>
      <c r="II35" s="97">
        <f t="shared" ca="1" si="3"/>
        <v>0</v>
      </c>
      <c r="JX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</row>
    <row r="36" spans="1:797" ht="15" hidden="1" customHeight="1">
      <c r="HY36" s="59"/>
      <c r="HZ36" s="58"/>
      <c r="IE36" s="31">
        <f t="shared" si="1"/>
        <v>0</v>
      </c>
      <c r="IG36" s="97">
        <f t="shared" si="2"/>
        <v>0</v>
      </c>
      <c r="II36" s="97">
        <f t="shared" ca="1" si="3"/>
        <v>0</v>
      </c>
      <c r="JX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</row>
    <row r="37" spans="1:797" ht="2.25" customHeight="1">
      <c r="HY37" s="59"/>
      <c r="HZ37" s="58"/>
      <c r="JX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</row>
    <row r="38" spans="1:797" ht="26.25" customHeight="1">
      <c r="X38" s="48"/>
      <c r="Y38" s="48"/>
      <c r="Z38" s="48"/>
      <c r="AA38" s="48"/>
      <c r="AB38" s="48"/>
      <c r="AC38" s="48"/>
      <c r="AD38" s="48"/>
      <c r="AE38" s="48"/>
      <c r="AF38" s="48"/>
      <c r="AG38" s="550" t="s">
        <v>29</v>
      </c>
      <c r="AH38" s="550"/>
      <c r="AI38" s="550"/>
      <c r="AJ38" s="550"/>
      <c r="AK38" s="550"/>
      <c r="AL38" s="550"/>
      <c r="AM38" s="550"/>
      <c r="AN38" s="550"/>
      <c r="AO38" s="550"/>
      <c r="AP38" s="550" t="s">
        <v>30</v>
      </c>
      <c r="AQ38" s="550"/>
      <c r="AR38" s="550"/>
      <c r="AS38" s="550"/>
      <c r="AT38" s="550"/>
      <c r="AU38" s="550"/>
      <c r="AV38" s="550"/>
      <c r="AW38" s="550"/>
      <c r="AX38" s="550"/>
      <c r="AY38" s="3"/>
      <c r="AZ38" s="3"/>
      <c r="BA38" s="3"/>
      <c r="BB38" s="3"/>
      <c r="BC38" s="3" t="s">
        <v>31</v>
      </c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 t="s">
        <v>32</v>
      </c>
      <c r="HX38" s="93" t="s">
        <v>33</v>
      </c>
      <c r="HY38" s="59"/>
      <c r="HZ38" s="58"/>
      <c r="IC38" s="36"/>
      <c r="JQ38" s="106"/>
      <c r="JX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</row>
    <row r="39" spans="1:797">
      <c r="X39" s="49"/>
      <c r="Y39" s="49"/>
      <c r="Z39" s="49"/>
      <c r="AA39" s="49"/>
      <c r="AB39" s="49"/>
      <c r="AC39" s="49"/>
      <c r="AD39" s="49"/>
      <c r="AE39" s="49"/>
      <c r="AF39" s="1" t="s">
        <v>35</v>
      </c>
      <c r="AG39" s="551" t="str">
        <f>IF(SUM(HY11,HY13,HY14,HY15)=0,"---",SUM(HY11,HY13,HY14,HY15))</f>
        <v>---</v>
      </c>
      <c r="AH39" s="551"/>
      <c r="AI39" s="551"/>
      <c r="AJ39" s="551"/>
      <c r="AK39" s="551"/>
      <c r="AL39" s="551"/>
      <c r="AM39" s="551"/>
      <c r="AN39" s="551"/>
      <c r="AO39" s="551"/>
      <c r="AP39" s="551" t="str">
        <f>IF(SUM(HY12,HY14,HY15)=0,"---",SUM(HY12,HY14,HY15))</f>
        <v>---</v>
      </c>
      <c r="AQ39" s="551"/>
      <c r="AR39" s="551"/>
      <c r="AS39" s="551"/>
      <c r="AT39" s="551"/>
      <c r="AU39" s="551"/>
      <c r="AV39" s="551"/>
      <c r="AW39" s="551"/>
      <c r="AX39" s="551"/>
      <c r="AY39" s="30"/>
      <c r="AZ39" s="30"/>
      <c r="BA39" s="30"/>
      <c r="BB39" s="30"/>
      <c r="BC39" s="378" t="str">
        <f>IF(SUM(HY10:HY15)=0,"---",SUM(HY10:HY15))</f>
        <v>---</v>
      </c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78" t="str">
        <f>IF(SUM(HY10:HY15)=0,"---",SUM(HY10:HY15))</f>
        <v>---</v>
      </c>
      <c r="HX39" s="120" t="str">
        <f>IF(SUM(HY10,HY13,HY15)=0,"---",SUM(HY10,HY13,HY15))</f>
        <v>---</v>
      </c>
      <c r="HY39" s="59"/>
      <c r="HZ39" s="58"/>
      <c r="JX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</row>
    <row r="40" spans="1:797">
      <c r="X40" s="49"/>
      <c r="Y40" s="49"/>
      <c r="Z40" s="49"/>
      <c r="AA40" s="49"/>
      <c r="AB40" s="49"/>
      <c r="AC40" s="49"/>
      <c r="AD40" s="49"/>
      <c r="AE40" s="49"/>
      <c r="AF40" s="1" t="s">
        <v>34</v>
      </c>
      <c r="AG40" s="552" t="str">
        <f>IF(SUM(HY44:HY56)=0,"---",SUM(HY44:HY56))</f>
        <v>---</v>
      </c>
      <c r="AH40" s="552"/>
      <c r="AI40" s="552"/>
      <c r="AJ40" s="552"/>
      <c r="AK40" s="552"/>
      <c r="AL40" s="552"/>
      <c r="AM40" s="552"/>
      <c r="AN40" s="552"/>
      <c r="AO40" s="552"/>
      <c r="AP40" s="552" t="str">
        <f>IF(SUM(HY59:HY66)=0,"---",SUM(HY59:HY66))</f>
        <v>---</v>
      </c>
      <c r="AQ40" s="552"/>
      <c r="AR40" s="552"/>
      <c r="AS40" s="552"/>
      <c r="AT40" s="552"/>
      <c r="AU40" s="552"/>
      <c r="AV40" s="552"/>
      <c r="AW40" s="552"/>
      <c r="AX40" s="552"/>
      <c r="AY40" s="206"/>
      <c r="AZ40" s="206"/>
      <c r="BA40" s="206"/>
      <c r="BB40" s="206"/>
      <c r="BC40" s="379" t="str">
        <f>IF(SUM(HY69:HY83)=0,"---",SUM(HY69:HY83))</f>
        <v>---</v>
      </c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379" t="str">
        <f>IF(SUM(HY86:HY95)+IF(IX10-SUM(HY20:HY21)*2&lt;0,0,IX10-SUM(HY20:HY21)*2)=0,"---",SUM(HY86:HY95)+IF(IX10-SUM(HY20:HY21)*2&lt;0,0,IX10-SUM(HY20:HY21)*2))</f>
        <v>---</v>
      </c>
      <c r="HX40" s="207" t="str">
        <f>IF(SUM(HY98:HY106)=0,"---",SUM(HY98:HY106))</f>
        <v>---</v>
      </c>
      <c r="HY40" s="59"/>
      <c r="HZ40" s="58"/>
      <c r="JX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</row>
    <row r="41" spans="1:797" ht="22.5" customHeight="1">
      <c r="X41" s="49"/>
      <c r="Y41" s="49"/>
      <c r="Z41" s="49"/>
      <c r="AA41" s="49"/>
      <c r="AB41" s="49"/>
      <c r="AC41" s="49"/>
      <c r="AD41" s="49"/>
      <c r="AE41" s="49"/>
      <c r="AF41" s="49"/>
      <c r="AG41" s="547" t="str">
        <f>IF(AG39&lt;&gt;AG40,"!!!",IF(IT43&gt;HY18,"Розн",""))</f>
        <v/>
      </c>
      <c r="AH41" s="547"/>
      <c r="AI41" s="547"/>
      <c r="AJ41" s="547"/>
      <c r="AK41" s="547"/>
      <c r="AL41" s="547"/>
      <c r="AM41" s="547"/>
      <c r="AN41" s="547"/>
      <c r="AO41" s="547"/>
      <c r="AP41" s="547" t="str">
        <f>IF(AP39&lt;&gt;AP40,"!!!",IF(IT58&gt;HY18,"Розн",""))</f>
        <v/>
      </c>
      <c r="AQ41" s="547"/>
      <c r="AR41" s="547"/>
      <c r="AS41" s="547"/>
      <c r="AT41" s="547"/>
      <c r="AU41" s="547"/>
      <c r="AV41" s="547"/>
      <c r="AW41" s="547"/>
      <c r="AX41" s="547"/>
      <c r="AY41" s="50"/>
      <c r="AZ41" s="50"/>
      <c r="BA41" s="50"/>
      <c r="BB41" s="50"/>
      <c r="BC41" s="376" t="str">
        <f>IF(BC39&lt;&gt;BC40,"!!!",IF(IT68&gt;HY18,"Розн",""))</f>
        <v/>
      </c>
      <c r="BD41" s="51"/>
      <c r="BE41" s="51"/>
      <c r="BF41" s="51"/>
      <c r="BG41" s="51"/>
      <c r="BH41" s="51"/>
      <c r="BI41" s="51"/>
      <c r="BJ41" s="51"/>
      <c r="BK41" s="51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376" t="str">
        <f>IF(HW39&lt;&gt;HW40,"!!!",IF(IT85&gt;HY18,"Розн",""))</f>
        <v/>
      </c>
      <c r="HX41" s="208" t="str">
        <f>IF(HX39&lt;&gt;HX40,"!!!",IF(IT97&gt;HY18,"Розн",""))</f>
        <v/>
      </c>
      <c r="HY41" s="60" t="s">
        <v>38</v>
      </c>
      <c r="HZ41" s="58"/>
      <c r="JX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</row>
    <row r="42" spans="1:797" ht="12" hidden="1" customHeight="1">
      <c r="HY42" s="4"/>
      <c r="HZ42" s="61"/>
      <c r="IA42" s="548" t="s">
        <v>50</v>
      </c>
      <c r="JU42" s="36"/>
      <c r="JX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</row>
    <row r="43" spans="1:797" ht="27" customHeight="1">
      <c r="C43" s="210" t="s">
        <v>16</v>
      </c>
      <c r="D43" s="281"/>
      <c r="E43" s="282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4"/>
      <c r="Q43" s="283"/>
      <c r="R43" s="285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6"/>
      <c r="AU43" s="287"/>
      <c r="AV43" s="287"/>
      <c r="AW43" s="287"/>
      <c r="AX43" s="288"/>
      <c r="AY43" s="289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173"/>
      <c r="CD43" s="290"/>
      <c r="CE43" s="290"/>
      <c r="CF43" s="290"/>
      <c r="CG43" s="290"/>
      <c r="CH43" s="290"/>
      <c r="CI43" s="291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174"/>
      <c r="DR43" s="292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80"/>
      <c r="EM43" s="279"/>
      <c r="EN43" s="279"/>
      <c r="EO43" s="280"/>
      <c r="EP43" s="279"/>
      <c r="EQ43" s="278"/>
      <c r="ER43" s="280"/>
      <c r="ES43" s="279"/>
      <c r="ET43" s="279"/>
      <c r="EU43" s="280"/>
      <c r="EV43" s="279"/>
      <c r="EW43" s="278"/>
      <c r="EX43" s="280"/>
      <c r="EY43" s="279"/>
      <c r="EZ43" s="279"/>
      <c r="FA43" s="280"/>
      <c r="FB43" s="279"/>
      <c r="FC43" s="279"/>
      <c r="FD43" s="280"/>
      <c r="FE43" s="279"/>
      <c r="FF43" s="279"/>
      <c r="FG43" s="280"/>
      <c r="FH43" s="279"/>
      <c r="FI43" s="279"/>
      <c r="FJ43" s="280"/>
      <c r="FK43" s="279"/>
      <c r="FL43" s="279"/>
      <c r="FM43" s="280"/>
      <c r="FN43" s="279"/>
      <c r="FO43" s="279"/>
      <c r="FP43" s="293"/>
      <c r="FQ43" s="279"/>
      <c r="FR43" s="279"/>
      <c r="FS43" s="293"/>
      <c r="FT43" s="279"/>
      <c r="FU43" s="279"/>
      <c r="FV43" s="293"/>
      <c r="FW43" s="279"/>
      <c r="FX43" s="279"/>
      <c r="FY43" s="293"/>
      <c r="FZ43" s="279"/>
      <c r="GA43" s="279"/>
      <c r="GB43" s="293"/>
      <c r="GC43" s="279"/>
      <c r="GD43" s="279"/>
      <c r="GE43" s="293"/>
      <c r="GF43" s="279"/>
      <c r="GG43" s="279"/>
      <c r="GH43" s="293"/>
      <c r="GI43" s="279"/>
      <c r="GJ43" s="279"/>
      <c r="GK43" s="293"/>
      <c r="GL43" s="279"/>
      <c r="GM43" s="279"/>
      <c r="GN43" s="293"/>
      <c r="GO43" s="279"/>
      <c r="GP43" s="279"/>
      <c r="GQ43" s="293"/>
      <c r="GR43" s="279"/>
      <c r="GS43" s="294"/>
      <c r="GT43" s="175"/>
      <c r="GU43" s="295"/>
      <c r="GV43" s="295"/>
      <c r="GW43" s="295"/>
      <c r="GX43" s="295"/>
      <c r="GY43" s="296"/>
      <c r="GZ43" s="175"/>
      <c r="HA43" s="295"/>
      <c r="HB43" s="295"/>
      <c r="HC43" s="295"/>
      <c r="HD43" s="295"/>
      <c r="HE43" s="295"/>
      <c r="HF43" s="175"/>
      <c r="HG43" s="295"/>
      <c r="HH43" s="295"/>
      <c r="HI43" s="295"/>
      <c r="HJ43" s="295"/>
      <c r="HK43" s="295"/>
      <c r="HL43" s="295"/>
      <c r="HM43" s="295"/>
      <c r="HN43" s="295"/>
      <c r="HO43" s="295"/>
      <c r="HP43" s="295"/>
      <c r="HQ43" s="295"/>
      <c r="HR43" s="295"/>
      <c r="HS43" s="295"/>
      <c r="HT43" s="295"/>
      <c r="HU43" s="295"/>
      <c r="HV43" s="295"/>
      <c r="HW43" s="295"/>
      <c r="HY43" s="62" t="s">
        <v>37</v>
      </c>
      <c r="HZ43" s="63" t="s">
        <v>39</v>
      </c>
      <c r="IA43" s="548"/>
      <c r="IP43" s="57">
        <f>SUM(IP44:IP57)</f>
        <v>0</v>
      </c>
      <c r="IQ43" s="57">
        <f>SUM(IQ44:IQ57)</f>
        <v>0</v>
      </c>
      <c r="IR43" s="57">
        <f>SUM(IR44:IR57)</f>
        <v>0</v>
      </c>
      <c r="IS43" s="57">
        <f>SUM(IS44:IS57)</f>
        <v>0</v>
      </c>
      <c r="IT43" s="57">
        <f>SUM(IT44:IT57)</f>
        <v>0</v>
      </c>
      <c r="JX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</row>
    <row r="44" spans="1:797" ht="17.45" customHeight="1">
      <c r="A44" s="146" t="str">
        <f>IF(CF44="вегетарианское","вег",IF(BG44="вп","VIP",""))</f>
        <v>вег</v>
      </c>
      <c r="B44" s="139" t="str">
        <f t="shared" ref="B44:B56" si="5">EM44</f>
        <v>125 г</v>
      </c>
      <c r="C44" s="482" t="s">
        <v>317</v>
      </c>
      <c r="D44" s="483"/>
      <c r="E44" s="484"/>
      <c r="F44" s="485"/>
      <c r="G44" s="485"/>
      <c r="H44" s="485"/>
      <c r="I44" s="485"/>
      <c r="J44" s="485"/>
      <c r="K44" s="485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7"/>
      <c r="Z44" s="486"/>
      <c r="AA44" s="486"/>
      <c r="AB44" s="486"/>
      <c r="AC44" s="486"/>
      <c r="AD44" s="486"/>
      <c r="AE44" s="488"/>
      <c r="AF44" s="489"/>
      <c r="AG44" s="486"/>
      <c r="AH44" s="489"/>
      <c r="AI44" s="486"/>
      <c r="AJ44" s="486"/>
      <c r="AK44" s="486"/>
      <c r="AL44" s="486" t="s">
        <v>318</v>
      </c>
      <c r="AM44" s="489"/>
      <c r="AN44" s="489"/>
      <c r="AO44" s="486"/>
      <c r="AP44" s="486"/>
      <c r="AQ44" s="486"/>
      <c r="AR44" s="486"/>
      <c r="AS44" s="486"/>
      <c r="AT44" s="490"/>
      <c r="AU44" s="487"/>
      <c r="AV44" s="487"/>
      <c r="AW44" s="487"/>
      <c r="AX44" s="487"/>
      <c r="AY44" s="491"/>
      <c r="AZ44" s="492"/>
      <c r="BA44" s="488" t="s">
        <v>73</v>
      </c>
      <c r="BB44" s="488" t="s">
        <v>123</v>
      </c>
      <c r="BC44" s="488"/>
      <c r="BD44" s="488" t="s">
        <v>17</v>
      </c>
      <c r="BE44" s="488"/>
      <c r="BF44" s="488" t="s">
        <v>18</v>
      </c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8"/>
      <c r="BR44" s="488"/>
      <c r="BS44" s="488"/>
      <c r="BT44" s="488"/>
      <c r="BU44" s="488"/>
      <c r="BV44" s="488"/>
      <c r="BW44" s="488"/>
      <c r="BX44" s="488"/>
      <c r="BY44" s="488"/>
      <c r="BZ44" s="488"/>
      <c r="CA44" s="488"/>
      <c r="CB44" s="488"/>
      <c r="CC44" s="381"/>
      <c r="CD44" s="493"/>
      <c r="CE44" s="493"/>
      <c r="CF44" s="493" t="s">
        <v>83</v>
      </c>
      <c r="CG44" s="493" t="s">
        <v>84</v>
      </c>
      <c r="CH44" s="493"/>
      <c r="CI44" s="488"/>
      <c r="CJ44" s="493"/>
      <c r="CK44" s="493"/>
      <c r="CL44" s="494" t="s">
        <v>241</v>
      </c>
      <c r="CM44" s="493"/>
      <c r="CN44" s="493"/>
      <c r="CO44" s="493"/>
      <c r="CP44" s="493"/>
      <c r="CQ44" s="493"/>
      <c r="CR44" s="493"/>
      <c r="CS44" s="493"/>
      <c r="CT44" s="493"/>
      <c r="CU44" s="493"/>
      <c r="CV44" s="493"/>
      <c r="CW44" s="493"/>
      <c r="CX44" s="493"/>
      <c r="CY44" s="493"/>
      <c r="CZ44" s="493"/>
      <c r="DA44" s="493"/>
      <c r="DB44" s="493"/>
      <c r="DC44" s="493"/>
      <c r="DD44" s="493"/>
      <c r="DE44" s="493"/>
      <c r="DF44" s="493"/>
      <c r="DG44" s="493"/>
      <c r="DH44" s="494" t="s">
        <v>272</v>
      </c>
      <c r="DI44" s="493"/>
      <c r="DJ44" s="493" t="s">
        <v>319</v>
      </c>
      <c r="DK44" s="493"/>
      <c r="DL44" s="493"/>
      <c r="DM44" s="493"/>
      <c r="DN44" s="493"/>
      <c r="DO44" s="493"/>
      <c r="DP44" s="493"/>
      <c r="DQ44" s="467">
        <v>114.47</v>
      </c>
      <c r="DR44" s="380">
        <v>30.8</v>
      </c>
      <c r="DS44" s="468"/>
      <c r="DT44" s="468"/>
      <c r="DU44" s="495"/>
      <c r="DV44" s="495"/>
      <c r="DW44" s="495"/>
      <c r="DX44" s="495"/>
      <c r="DY44" s="495"/>
      <c r="DZ44" s="495"/>
      <c r="EA44" s="495"/>
      <c r="EB44" s="495"/>
      <c r="EC44" s="495"/>
      <c r="ED44" s="495"/>
      <c r="EE44" s="495"/>
      <c r="EF44" s="495"/>
      <c r="EG44" s="495"/>
      <c r="EH44" s="495"/>
      <c r="EI44" s="495"/>
      <c r="EJ44" s="495"/>
      <c r="EK44" s="496"/>
      <c r="EL44" s="446">
        <v>75</v>
      </c>
      <c r="EM44" s="495" t="s">
        <v>74</v>
      </c>
      <c r="EN44" s="495"/>
      <c r="EO44" s="448">
        <v>75</v>
      </c>
      <c r="EP44" s="495" t="s">
        <v>74</v>
      </c>
      <c r="EQ44" s="463"/>
      <c r="ER44" s="446">
        <v>75</v>
      </c>
      <c r="ES44" s="495" t="s">
        <v>74</v>
      </c>
      <c r="ET44" s="495"/>
      <c r="EU44" s="456">
        <v>73</v>
      </c>
      <c r="EV44" s="495" t="s">
        <v>74</v>
      </c>
      <c r="EW44" s="495"/>
      <c r="EX44" s="446">
        <v>75</v>
      </c>
      <c r="EY44" s="495" t="s">
        <v>74</v>
      </c>
      <c r="EZ44" s="495"/>
      <c r="FA44" s="446">
        <v>66</v>
      </c>
      <c r="FB44" s="495" t="s">
        <v>74</v>
      </c>
      <c r="FC44" s="495"/>
      <c r="FD44" s="446">
        <v>66</v>
      </c>
      <c r="FE44" s="495" t="s">
        <v>74</v>
      </c>
      <c r="FF44" s="495"/>
      <c r="FG44" s="456">
        <v>69</v>
      </c>
      <c r="FH44" s="495" t="s">
        <v>74</v>
      </c>
      <c r="FI44" s="495"/>
      <c r="FJ44" s="446">
        <v>61</v>
      </c>
      <c r="FK44" s="495" t="s">
        <v>74</v>
      </c>
      <c r="FL44" s="495"/>
      <c r="FM44" s="457">
        <v>85</v>
      </c>
      <c r="FN44" s="495" t="s">
        <v>74</v>
      </c>
      <c r="FO44" s="495"/>
      <c r="FP44" s="447"/>
      <c r="FQ44" s="497"/>
      <c r="FR44" s="497"/>
      <c r="FS44" s="447"/>
      <c r="FT44" s="497"/>
      <c r="FU44" s="497"/>
      <c r="FV44" s="447"/>
      <c r="FW44" s="497"/>
      <c r="FX44" s="497"/>
      <c r="FY44" s="447"/>
      <c r="FZ44" s="497"/>
      <c r="GA44" s="497"/>
      <c r="GB44" s="447"/>
      <c r="GC44" s="497"/>
      <c r="GD44" s="497"/>
      <c r="GE44" s="447"/>
      <c r="GF44" s="497"/>
      <c r="GG44" s="497"/>
      <c r="GH44" s="447"/>
      <c r="GI44" s="497"/>
      <c r="GJ44" s="497"/>
      <c r="GK44" s="447"/>
      <c r="GL44" s="497"/>
      <c r="GM44" s="497"/>
      <c r="GN44" s="447"/>
      <c r="GO44" s="497"/>
      <c r="GP44" s="497"/>
      <c r="GQ44" s="447"/>
      <c r="GR44" s="497"/>
      <c r="GS44" s="453"/>
      <c r="GT44" s="382" t="s">
        <v>75</v>
      </c>
      <c r="GU44" s="498"/>
      <c r="GV44" s="498"/>
      <c r="GW44" s="498"/>
      <c r="GX44" s="498"/>
      <c r="GY44" s="454"/>
      <c r="GZ44" s="382" t="s">
        <v>75</v>
      </c>
      <c r="HA44" s="498" t="s">
        <v>76</v>
      </c>
      <c r="HB44" s="498" t="s">
        <v>75</v>
      </c>
      <c r="HC44" s="498"/>
      <c r="HD44" s="498"/>
      <c r="HE44" s="498"/>
      <c r="HF44" s="382" t="s">
        <v>75</v>
      </c>
      <c r="HG44" s="498"/>
      <c r="HH44" s="498"/>
      <c r="HI44" s="498"/>
      <c r="HJ44" s="498"/>
      <c r="HK44" s="498"/>
      <c r="HL44" s="498"/>
      <c r="HM44" s="498"/>
      <c r="HN44" s="498"/>
      <c r="HO44" s="498"/>
      <c r="HP44" s="498"/>
      <c r="HQ44" s="498"/>
      <c r="HR44" s="498"/>
      <c r="HS44" s="498"/>
      <c r="HT44" s="498"/>
      <c r="HU44" s="498"/>
      <c r="HV44" s="498"/>
      <c r="HW44" s="498"/>
      <c r="HX44" s="94">
        <f t="shared" ref="HX44:HX56" si="6">EL44</f>
        <v>75</v>
      </c>
      <c r="HY44" s="74"/>
      <c r="HZ44" s="72"/>
      <c r="IA44" s="38">
        <f t="shared" ref="IA44:IA56" si="7">SUM(HY44:HZ44)</f>
        <v>0</v>
      </c>
      <c r="IB44" s="91">
        <f>HX44*HZ44</f>
        <v>0</v>
      </c>
      <c r="IC44" s="176" t="str">
        <f t="shared" ref="IC44:IC56" si="8">IF(CD44&gt;0,CD44,"")</f>
        <v/>
      </c>
      <c r="IE44" s="31">
        <f t="shared" ref="IE44:IE56" si="9">EL44</f>
        <v>75</v>
      </c>
      <c r="IG44" s="97">
        <f t="shared" ref="IG44:IG56" si="10">HZ44*IE44</f>
        <v>0</v>
      </c>
      <c r="II44" s="97">
        <f t="shared" ref="II44:II56" ca="1" si="11">IF($IG$9&gt;2999,(IE44-ROUND(IE44-IE44*$II$7,0))*HZ44,0)</f>
        <v>0</v>
      </c>
      <c r="IP44" s="56">
        <f t="shared" ref="IP44:IP56" si="12">IF(AND(HY44&gt;0,BD44="вг"),HY44,0)</f>
        <v>0</v>
      </c>
      <c r="IQ44" s="56">
        <f t="shared" ref="IQ44:IQ56" si="13">IF(AND(HY44&gt;0,BE44="дт"),HY44,0)</f>
        <v>0</v>
      </c>
      <c r="IR44" s="56">
        <f t="shared" ref="IR44:IR56" si="14">IF(AND(HY44&gt;0,BF44="ст"),HY44,0)</f>
        <v>0</v>
      </c>
      <c r="IS44" s="56">
        <f t="shared" ref="IS44:IS56" si="15">IF(AND(HY44&gt;0,BG44="вп"),HY44,0)</f>
        <v>0</v>
      </c>
      <c r="IT44" s="56">
        <f t="shared" ref="IT44:IT56" si="16">IF(AND(HY44&gt;0,BH44="бо"),HY44,0)</f>
        <v>0</v>
      </c>
      <c r="JL44" s="39">
        <f t="shared" ref="JL44:JL56" si="17">IF(HF44="майп",IA44,0)</f>
        <v>0</v>
      </c>
      <c r="JM44" s="39">
        <f t="shared" ref="JM44:JM56" si="18">IF(HG44="кетп",IA44,0)</f>
        <v>0</v>
      </c>
      <c r="JX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</row>
    <row r="45" spans="1:797" ht="17.45" customHeight="1">
      <c r="A45" s="177" t="str">
        <f t="shared" ref="A45:A56" si="19">IF(CF45="вегетарианское","вег",IF(BG45="вп","VIP",""))</f>
        <v/>
      </c>
      <c r="B45" s="178" t="str">
        <f t="shared" si="5"/>
        <v>125 г</v>
      </c>
      <c r="C45" s="482" t="s">
        <v>287</v>
      </c>
      <c r="D45" s="499"/>
      <c r="E45" s="500"/>
      <c r="F45" s="486"/>
      <c r="G45" s="486"/>
      <c r="H45" s="486"/>
      <c r="I45" s="486"/>
      <c r="J45" s="486"/>
      <c r="K45" s="488"/>
      <c r="L45" s="486" t="s">
        <v>288</v>
      </c>
      <c r="M45" s="489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7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90"/>
      <c r="AU45" s="487"/>
      <c r="AV45" s="487"/>
      <c r="AW45" s="487"/>
      <c r="AX45" s="487"/>
      <c r="AY45" s="491"/>
      <c r="AZ45" s="492"/>
      <c r="BA45" s="488" t="s">
        <v>73</v>
      </c>
      <c r="BB45" s="488" t="s">
        <v>77</v>
      </c>
      <c r="BC45" s="488"/>
      <c r="BD45" s="488"/>
      <c r="BE45" s="488"/>
      <c r="BF45" s="488" t="s">
        <v>18</v>
      </c>
      <c r="BG45" s="488"/>
      <c r="BH45" s="488"/>
      <c r="BI45" s="488"/>
      <c r="BJ45" s="488"/>
      <c r="BK45" s="488"/>
      <c r="BL45" s="488"/>
      <c r="BM45" s="488"/>
      <c r="BN45" s="488"/>
      <c r="BO45" s="488"/>
      <c r="BP45" s="488"/>
      <c r="BQ45" s="488"/>
      <c r="BR45" s="488"/>
      <c r="BS45" s="488"/>
      <c r="BT45" s="488"/>
      <c r="BU45" s="488"/>
      <c r="BV45" s="488"/>
      <c r="BW45" s="488"/>
      <c r="BX45" s="488"/>
      <c r="BY45" s="488"/>
      <c r="BZ45" s="488"/>
      <c r="CA45" s="488"/>
      <c r="CB45" s="488"/>
      <c r="CC45" s="381"/>
      <c r="CD45" s="493"/>
      <c r="CE45" s="493"/>
      <c r="CF45" s="493"/>
      <c r="CG45" s="493"/>
      <c r="CH45" s="493"/>
      <c r="CI45" s="488"/>
      <c r="CJ45" s="493"/>
      <c r="CK45" s="493"/>
      <c r="CL45" s="494" t="s">
        <v>241</v>
      </c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3"/>
      <c r="DF45" s="493"/>
      <c r="DG45" s="493"/>
      <c r="DH45" s="494" t="s">
        <v>272</v>
      </c>
      <c r="DI45" s="493"/>
      <c r="DJ45" s="493" t="s">
        <v>289</v>
      </c>
      <c r="DK45" s="493"/>
      <c r="DL45" s="493"/>
      <c r="DM45" s="493"/>
      <c r="DN45" s="493"/>
      <c r="DO45" s="493"/>
      <c r="DP45" s="493"/>
      <c r="DQ45" s="467">
        <v>584.83000000000004</v>
      </c>
      <c r="DR45" s="380">
        <v>28.67</v>
      </c>
      <c r="DS45" s="468"/>
      <c r="DT45" s="468"/>
      <c r="DU45" s="495"/>
      <c r="DV45" s="495"/>
      <c r="DW45" s="495"/>
      <c r="DX45" s="495"/>
      <c r="DY45" s="495"/>
      <c r="DZ45" s="495"/>
      <c r="EA45" s="495"/>
      <c r="EB45" s="495"/>
      <c r="EC45" s="495"/>
      <c r="ED45" s="495"/>
      <c r="EE45" s="495"/>
      <c r="EF45" s="495"/>
      <c r="EG45" s="495"/>
      <c r="EH45" s="495"/>
      <c r="EI45" s="495"/>
      <c r="EJ45" s="495"/>
      <c r="EK45" s="496"/>
      <c r="EL45" s="446">
        <v>86</v>
      </c>
      <c r="EM45" s="495" t="s">
        <v>74</v>
      </c>
      <c r="EN45" s="495"/>
      <c r="EO45" s="448">
        <v>86</v>
      </c>
      <c r="EP45" s="495" t="s">
        <v>74</v>
      </c>
      <c r="EQ45" s="463"/>
      <c r="ER45" s="446">
        <v>86</v>
      </c>
      <c r="ES45" s="495" t="s">
        <v>74</v>
      </c>
      <c r="ET45" s="495"/>
      <c r="EU45" s="456">
        <v>73</v>
      </c>
      <c r="EV45" s="495" t="s">
        <v>74</v>
      </c>
      <c r="EW45" s="495"/>
      <c r="EX45" s="446">
        <v>86</v>
      </c>
      <c r="EY45" s="495" t="s">
        <v>74</v>
      </c>
      <c r="EZ45" s="495"/>
      <c r="FA45" s="446">
        <v>70</v>
      </c>
      <c r="FB45" s="495" t="s">
        <v>74</v>
      </c>
      <c r="FC45" s="495"/>
      <c r="FD45" s="446">
        <v>73</v>
      </c>
      <c r="FE45" s="495" t="s">
        <v>74</v>
      </c>
      <c r="FF45" s="495"/>
      <c r="FG45" s="458">
        <v>77</v>
      </c>
      <c r="FH45" s="495" t="s">
        <v>74</v>
      </c>
      <c r="FI45" s="495"/>
      <c r="FJ45" s="446">
        <v>61</v>
      </c>
      <c r="FK45" s="495" t="s">
        <v>74</v>
      </c>
      <c r="FL45" s="495"/>
      <c r="FM45" s="457">
        <v>85</v>
      </c>
      <c r="FN45" s="495" t="s">
        <v>74</v>
      </c>
      <c r="FO45" s="495"/>
      <c r="FP45" s="447"/>
      <c r="FQ45" s="497"/>
      <c r="FR45" s="497"/>
      <c r="FS45" s="447"/>
      <c r="FT45" s="497"/>
      <c r="FU45" s="497"/>
      <c r="FV45" s="447"/>
      <c r="FW45" s="497"/>
      <c r="FX45" s="497"/>
      <c r="FY45" s="447"/>
      <c r="FZ45" s="497"/>
      <c r="GA45" s="497"/>
      <c r="GB45" s="447"/>
      <c r="GC45" s="497"/>
      <c r="GD45" s="497"/>
      <c r="GE45" s="447"/>
      <c r="GF45" s="497"/>
      <c r="GG45" s="497"/>
      <c r="GH45" s="447"/>
      <c r="GI45" s="497"/>
      <c r="GJ45" s="497"/>
      <c r="GK45" s="447"/>
      <c r="GL45" s="497"/>
      <c r="GM45" s="497"/>
      <c r="GN45" s="447"/>
      <c r="GO45" s="497"/>
      <c r="GP45" s="497"/>
      <c r="GQ45" s="447"/>
      <c r="GR45" s="497"/>
      <c r="GS45" s="453"/>
      <c r="GT45" s="382" t="s">
        <v>75</v>
      </c>
      <c r="GU45" s="498"/>
      <c r="GV45" s="498"/>
      <c r="GW45" s="498"/>
      <c r="GX45" s="498"/>
      <c r="GY45" s="454"/>
      <c r="GZ45" s="382" t="s">
        <v>75</v>
      </c>
      <c r="HA45" s="498" t="s">
        <v>76</v>
      </c>
      <c r="HB45" s="498" t="s">
        <v>75</v>
      </c>
      <c r="HC45" s="498"/>
      <c r="HD45" s="498"/>
      <c r="HE45" s="498"/>
      <c r="HF45" s="382" t="s">
        <v>78</v>
      </c>
      <c r="HG45" s="498"/>
      <c r="HH45" s="498"/>
      <c r="HI45" s="498"/>
      <c r="HJ45" s="498"/>
      <c r="HK45" s="498"/>
      <c r="HL45" s="498"/>
      <c r="HM45" s="498"/>
      <c r="HN45" s="498"/>
      <c r="HO45" s="498"/>
      <c r="HP45" s="498"/>
      <c r="HQ45" s="498"/>
      <c r="HR45" s="498"/>
      <c r="HS45" s="498"/>
      <c r="HT45" s="498"/>
      <c r="HU45" s="498"/>
      <c r="HV45" s="498"/>
      <c r="HW45" s="498"/>
      <c r="HX45" s="179">
        <f t="shared" si="6"/>
        <v>86</v>
      </c>
      <c r="HY45" s="153"/>
      <c r="HZ45" s="140"/>
      <c r="IA45" s="38">
        <f t="shared" si="7"/>
        <v>0</v>
      </c>
      <c r="IB45" s="91">
        <f t="shared" ref="IB45:IB56" si="20">HX45*HZ45</f>
        <v>0</v>
      </c>
      <c r="IC45" s="176" t="str">
        <f t="shared" si="8"/>
        <v/>
      </c>
      <c r="IE45" s="31">
        <f t="shared" si="9"/>
        <v>86</v>
      </c>
      <c r="IG45" s="97">
        <f t="shared" si="10"/>
        <v>0</v>
      </c>
      <c r="II45" s="97">
        <f t="shared" ca="1" si="11"/>
        <v>0</v>
      </c>
      <c r="IP45" s="56">
        <f t="shared" si="12"/>
        <v>0</v>
      </c>
      <c r="IQ45" s="56">
        <f t="shared" si="13"/>
        <v>0</v>
      </c>
      <c r="IR45" s="56">
        <f t="shared" si="14"/>
        <v>0</v>
      </c>
      <c r="IS45" s="56">
        <f t="shared" si="15"/>
        <v>0</v>
      </c>
      <c r="IT45" s="56">
        <f t="shared" si="16"/>
        <v>0</v>
      </c>
      <c r="JL45" s="39">
        <f t="shared" si="17"/>
        <v>0</v>
      </c>
      <c r="JM45" s="39">
        <f t="shared" si="18"/>
        <v>0</v>
      </c>
      <c r="JX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</row>
    <row r="46" spans="1:797" ht="17.45" customHeight="1">
      <c r="A46" s="177" t="str">
        <f t="shared" si="19"/>
        <v/>
      </c>
      <c r="B46" s="178" t="str">
        <f t="shared" si="5"/>
        <v>70 г</v>
      </c>
      <c r="C46" s="482" t="s">
        <v>305</v>
      </c>
      <c r="D46" s="499"/>
      <c r="E46" s="500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501"/>
      <c r="Q46" s="486"/>
      <c r="R46" s="486"/>
      <c r="S46" s="486"/>
      <c r="T46" s="486"/>
      <c r="U46" s="486"/>
      <c r="V46" s="486"/>
      <c r="W46" s="486" t="s">
        <v>306</v>
      </c>
      <c r="X46" s="486"/>
      <c r="Y46" s="487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90"/>
      <c r="AU46" s="487"/>
      <c r="AV46" s="487"/>
      <c r="AW46" s="487"/>
      <c r="AX46" s="487"/>
      <c r="AY46" s="491"/>
      <c r="AZ46" s="492"/>
      <c r="BA46" s="488" t="s">
        <v>73</v>
      </c>
      <c r="BB46" s="488" t="s">
        <v>264</v>
      </c>
      <c r="BC46" s="488"/>
      <c r="BD46" s="488"/>
      <c r="BE46" s="488"/>
      <c r="BF46" s="488" t="s">
        <v>18</v>
      </c>
      <c r="BG46" s="488"/>
      <c r="BH46" s="488"/>
      <c r="BI46" s="488"/>
      <c r="BJ46" s="488"/>
      <c r="BK46" s="488"/>
      <c r="BL46" s="488"/>
      <c r="BM46" s="488"/>
      <c r="BN46" s="488"/>
      <c r="BO46" s="488"/>
      <c r="BP46" s="488"/>
      <c r="BQ46" s="488"/>
      <c r="BR46" s="488"/>
      <c r="BS46" s="488"/>
      <c r="BT46" s="488"/>
      <c r="BU46" s="488"/>
      <c r="BV46" s="488"/>
      <c r="BW46" s="488"/>
      <c r="BX46" s="488"/>
      <c r="BY46" s="488"/>
      <c r="BZ46" s="488"/>
      <c r="CA46" s="488"/>
      <c r="CB46" s="488"/>
      <c r="CC46" s="381"/>
      <c r="CD46" s="493"/>
      <c r="CE46" s="493"/>
      <c r="CF46" s="493"/>
      <c r="CG46" s="493"/>
      <c r="CH46" s="493"/>
      <c r="CI46" s="488"/>
      <c r="CJ46" s="493"/>
      <c r="CK46" s="493"/>
      <c r="CL46" s="493"/>
      <c r="CM46" s="493"/>
      <c r="CN46" s="493"/>
      <c r="CO46" s="493"/>
      <c r="CP46" s="493"/>
      <c r="CQ46" s="493"/>
      <c r="CR46" s="493"/>
      <c r="CS46" s="493"/>
      <c r="CT46" s="493"/>
      <c r="CU46" s="493"/>
      <c r="CV46" s="493"/>
      <c r="CW46" s="493"/>
      <c r="CX46" s="493"/>
      <c r="CY46" s="493"/>
      <c r="CZ46" s="493"/>
      <c r="DA46" s="493"/>
      <c r="DB46" s="493"/>
      <c r="DC46" s="493"/>
      <c r="DD46" s="493"/>
      <c r="DE46" s="493"/>
      <c r="DF46" s="493"/>
      <c r="DG46" s="493"/>
      <c r="DH46" s="494" t="s">
        <v>272</v>
      </c>
      <c r="DI46" s="493"/>
      <c r="DJ46" s="493" t="s">
        <v>307</v>
      </c>
      <c r="DK46" s="493"/>
      <c r="DL46" s="493"/>
      <c r="DM46" s="493"/>
      <c r="DN46" s="493"/>
      <c r="DO46" s="493"/>
      <c r="DP46" s="493"/>
      <c r="DQ46" s="467">
        <v>92.5</v>
      </c>
      <c r="DR46" s="380">
        <v>26.41</v>
      </c>
      <c r="DS46" s="468"/>
      <c r="DT46" s="468"/>
      <c r="DU46" s="495"/>
      <c r="DV46" s="495"/>
      <c r="DW46" s="495"/>
      <c r="DX46" s="495"/>
      <c r="DY46" s="495"/>
      <c r="DZ46" s="495"/>
      <c r="EA46" s="495"/>
      <c r="EB46" s="495"/>
      <c r="EC46" s="495"/>
      <c r="ED46" s="495"/>
      <c r="EE46" s="495"/>
      <c r="EF46" s="495"/>
      <c r="EG46" s="495"/>
      <c r="EH46" s="495"/>
      <c r="EI46" s="495"/>
      <c r="EJ46" s="495"/>
      <c r="EK46" s="496"/>
      <c r="EL46" s="446">
        <v>84</v>
      </c>
      <c r="EM46" s="495" t="s">
        <v>122</v>
      </c>
      <c r="EN46" s="495"/>
      <c r="EO46" s="446">
        <v>84</v>
      </c>
      <c r="EP46" s="495" t="s">
        <v>122</v>
      </c>
      <c r="EQ46" s="463"/>
      <c r="ER46" s="446">
        <v>84</v>
      </c>
      <c r="ES46" s="495" t="s">
        <v>122</v>
      </c>
      <c r="ET46" s="495"/>
      <c r="EU46" s="456">
        <v>73</v>
      </c>
      <c r="EV46" s="495" t="s">
        <v>122</v>
      </c>
      <c r="EW46" s="495"/>
      <c r="EX46" s="446">
        <v>84</v>
      </c>
      <c r="EY46" s="495" t="s">
        <v>122</v>
      </c>
      <c r="EZ46" s="495"/>
      <c r="FA46" s="446">
        <v>68</v>
      </c>
      <c r="FB46" s="495" t="s">
        <v>122</v>
      </c>
      <c r="FC46" s="495"/>
      <c r="FD46" s="446">
        <v>74</v>
      </c>
      <c r="FE46" s="495" t="s">
        <v>122</v>
      </c>
      <c r="FF46" s="495"/>
      <c r="FG46" s="458">
        <v>77</v>
      </c>
      <c r="FH46" s="495" t="s">
        <v>122</v>
      </c>
      <c r="FI46" s="495"/>
      <c r="FJ46" s="446">
        <v>61</v>
      </c>
      <c r="FK46" s="495" t="s">
        <v>122</v>
      </c>
      <c r="FL46" s="495"/>
      <c r="FM46" s="457">
        <v>85</v>
      </c>
      <c r="FN46" s="495" t="s">
        <v>122</v>
      </c>
      <c r="FO46" s="495"/>
      <c r="FP46" s="447"/>
      <c r="FQ46" s="497"/>
      <c r="FR46" s="497"/>
      <c r="FS46" s="447"/>
      <c r="FT46" s="497"/>
      <c r="FU46" s="497"/>
      <c r="FV46" s="447"/>
      <c r="FW46" s="497"/>
      <c r="FX46" s="497"/>
      <c r="FY46" s="447"/>
      <c r="FZ46" s="497"/>
      <c r="GA46" s="497"/>
      <c r="GB46" s="447"/>
      <c r="GC46" s="497"/>
      <c r="GD46" s="497"/>
      <c r="GE46" s="447"/>
      <c r="GF46" s="497"/>
      <c r="GG46" s="497"/>
      <c r="GH46" s="447"/>
      <c r="GI46" s="497"/>
      <c r="GJ46" s="497"/>
      <c r="GK46" s="447"/>
      <c r="GL46" s="497"/>
      <c r="GM46" s="497"/>
      <c r="GN46" s="447"/>
      <c r="GO46" s="497"/>
      <c r="GP46" s="497"/>
      <c r="GQ46" s="447"/>
      <c r="GR46" s="497"/>
      <c r="GS46" s="453"/>
      <c r="GT46" s="382" t="s">
        <v>75</v>
      </c>
      <c r="GU46" s="498"/>
      <c r="GV46" s="498"/>
      <c r="GW46" s="498"/>
      <c r="GX46" s="498"/>
      <c r="GY46" s="454"/>
      <c r="GZ46" s="382" t="s">
        <v>75</v>
      </c>
      <c r="HA46" s="498" t="s">
        <v>76</v>
      </c>
      <c r="HB46" s="498" t="s">
        <v>75</v>
      </c>
      <c r="HC46" s="498"/>
      <c r="HD46" s="498"/>
      <c r="HE46" s="498"/>
      <c r="HF46" s="382" t="s">
        <v>75</v>
      </c>
      <c r="HG46" s="498"/>
      <c r="HH46" s="498"/>
      <c r="HI46" s="498"/>
      <c r="HJ46" s="498"/>
      <c r="HK46" s="498"/>
      <c r="HL46" s="498"/>
      <c r="HM46" s="498"/>
      <c r="HN46" s="498"/>
      <c r="HO46" s="498"/>
      <c r="HP46" s="498"/>
      <c r="HQ46" s="498"/>
      <c r="HR46" s="498"/>
      <c r="HS46" s="498"/>
      <c r="HT46" s="498"/>
      <c r="HU46" s="498"/>
      <c r="HV46" s="498"/>
      <c r="HW46" s="498"/>
      <c r="HX46" s="179">
        <f t="shared" si="6"/>
        <v>84</v>
      </c>
      <c r="HY46" s="153"/>
      <c r="HZ46" s="140"/>
      <c r="IA46" s="38">
        <f t="shared" si="7"/>
        <v>0</v>
      </c>
      <c r="IB46" s="91">
        <f t="shared" si="20"/>
        <v>0</v>
      </c>
      <c r="IC46" s="176" t="str">
        <f t="shared" si="8"/>
        <v/>
      </c>
      <c r="IE46" s="31">
        <f t="shared" si="9"/>
        <v>84</v>
      </c>
      <c r="IG46" s="97">
        <f t="shared" si="10"/>
        <v>0</v>
      </c>
      <c r="II46" s="97">
        <f t="shared" ca="1" si="11"/>
        <v>0</v>
      </c>
      <c r="IP46" s="56">
        <f t="shared" si="12"/>
        <v>0</v>
      </c>
      <c r="IQ46" s="56">
        <f t="shared" si="13"/>
        <v>0</v>
      </c>
      <c r="IR46" s="56">
        <f t="shared" si="14"/>
        <v>0</v>
      </c>
      <c r="IS46" s="56">
        <f t="shared" si="15"/>
        <v>0</v>
      </c>
      <c r="IT46" s="56">
        <f t="shared" si="16"/>
        <v>0</v>
      </c>
      <c r="JL46" s="39">
        <f t="shared" si="17"/>
        <v>0</v>
      </c>
      <c r="JM46" s="39">
        <f t="shared" si="18"/>
        <v>0</v>
      </c>
      <c r="JX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</row>
    <row r="47" spans="1:797" ht="17.45" customHeight="1">
      <c r="A47" s="177" t="str">
        <f t="shared" si="19"/>
        <v/>
      </c>
      <c r="B47" s="178" t="str">
        <f t="shared" si="5"/>
        <v>125 г</v>
      </c>
      <c r="C47" s="482" t="s">
        <v>320</v>
      </c>
      <c r="D47" s="499"/>
      <c r="E47" s="500"/>
      <c r="F47" s="486"/>
      <c r="G47" s="486"/>
      <c r="H47" s="486"/>
      <c r="I47" s="486"/>
      <c r="J47" s="486"/>
      <c r="K47" s="486"/>
      <c r="L47" s="486"/>
      <c r="M47" s="486"/>
      <c r="N47" s="486"/>
      <c r="O47" s="486" t="s">
        <v>321</v>
      </c>
      <c r="P47" s="489"/>
      <c r="Q47" s="489"/>
      <c r="R47" s="486"/>
      <c r="S47" s="486"/>
      <c r="T47" s="486"/>
      <c r="U47" s="486"/>
      <c r="V47" s="486"/>
      <c r="W47" s="486"/>
      <c r="X47" s="486"/>
      <c r="Y47" s="487"/>
      <c r="Z47" s="486"/>
      <c r="AA47" s="486"/>
      <c r="AB47" s="486"/>
      <c r="AC47" s="486"/>
      <c r="AD47" s="486"/>
      <c r="AE47" s="486"/>
      <c r="AF47" s="486"/>
      <c r="AG47" s="486"/>
      <c r="AH47" s="486"/>
      <c r="AI47" s="486"/>
      <c r="AJ47" s="486"/>
      <c r="AK47" s="486"/>
      <c r="AL47" s="486"/>
      <c r="AM47" s="486"/>
      <c r="AN47" s="486"/>
      <c r="AO47" s="486"/>
      <c r="AP47" s="486"/>
      <c r="AQ47" s="486"/>
      <c r="AR47" s="486"/>
      <c r="AS47" s="486"/>
      <c r="AT47" s="490"/>
      <c r="AU47" s="487"/>
      <c r="AV47" s="487"/>
      <c r="AW47" s="487"/>
      <c r="AX47" s="487"/>
      <c r="AY47" s="491"/>
      <c r="AZ47" s="492"/>
      <c r="BA47" s="488" t="s">
        <v>73</v>
      </c>
      <c r="BB47" s="488" t="s">
        <v>79</v>
      </c>
      <c r="BC47" s="488"/>
      <c r="BD47" s="488"/>
      <c r="BE47" s="488"/>
      <c r="BF47" s="488"/>
      <c r="BG47" s="488"/>
      <c r="BH47" s="488" t="s">
        <v>19</v>
      </c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  <c r="BZ47" s="488"/>
      <c r="CA47" s="488"/>
      <c r="CB47" s="488"/>
      <c r="CC47" s="381"/>
      <c r="CD47" s="493"/>
      <c r="CE47" s="493"/>
      <c r="CF47" s="493"/>
      <c r="CG47" s="493"/>
      <c r="CH47" s="493"/>
      <c r="CI47" s="488"/>
      <c r="CJ47" s="493"/>
      <c r="CK47" s="493"/>
      <c r="CL47" s="493"/>
      <c r="CM47" s="493"/>
      <c r="CN47" s="493"/>
      <c r="CO47" s="493"/>
      <c r="CP47" s="493"/>
      <c r="CQ47" s="493"/>
      <c r="CR47" s="493"/>
      <c r="CS47" s="493"/>
      <c r="CT47" s="493"/>
      <c r="CU47" s="493"/>
      <c r="CV47" s="493"/>
      <c r="CW47" s="493"/>
      <c r="CX47" s="493"/>
      <c r="CY47" s="493"/>
      <c r="CZ47" s="493"/>
      <c r="DA47" s="493"/>
      <c r="DB47" s="493"/>
      <c r="DC47" s="493"/>
      <c r="DD47" s="493"/>
      <c r="DE47" s="493"/>
      <c r="DF47" s="493"/>
      <c r="DG47" s="493"/>
      <c r="DH47" s="494" t="s">
        <v>272</v>
      </c>
      <c r="DI47" s="493"/>
      <c r="DJ47" s="493" t="s">
        <v>322</v>
      </c>
      <c r="DK47" s="493"/>
      <c r="DL47" s="493"/>
      <c r="DM47" s="493"/>
      <c r="DN47" s="493"/>
      <c r="DO47" s="493"/>
      <c r="DP47" s="493"/>
      <c r="DQ47" s="467">
        <v>30.67</v>
      </c>
      <c r="DR47" s="380">
        <v>34.92</v>
      </c>
      <c r="DS47" s="468"/>
      <c r="DT47" s="468"/>
      <c r="DU47" s="495"/>
      <c r="DV47" s="495"/>
      <c r="DW47" s="495"/>
      <c r="DX47" s="495"/>
      <c r="DY47" s="495"/>
      <c r="DZ47" s="495"/>
      <c r="EA47" s="495"/>
      <c r="EB47" s="495"/>
      <c r="EC47" s="495"/>
      <c r="ED47" s="495"/>
      <c r="EE47" s="495"/>
      <c r="EF47" s="495"/>
      <c r="EG47" s="495"/>
      <c r="EH47" s="495"/>
      <c r="EI47" s="495"/>
      <c r="EJ47" s="495"/>
      <c r="EK47" s="495"/>
      <c r="EL47" s="446">
        <v>97</v>
      </c>
      <c r="EM47" s="495" t="s">
        <v>74</v>
      </c>
      <c r="EN47" s="495"/>
      <c r="EO47" s="446">
        <v>97</v>
      </c>
      <c r="EP47" s="495" t="s">
        <v>74</v>
      </c>
      <c r="EQ47" s="463"/>
      <c r="ER47" s="446">
        <v>97</v>
      </c>
      <c r="ES47" s="495" t="s">
        <v>74</v>
      </c>
      <c r="ET47" s="495"/>
      <c r="EU47" s="446">
        <v>97</v>
      </c>
      <c r="EV47" s="495" t="s">
        <v>74</v>
      </c>
      <c r="EW47" s="495"/>
      <c r="EX47" s="446">
        <v>97</v>
      </c>
      <c r="EY47" s="495" t="s">
        <v>74</v>
      </c>
      <c r="EZ47" s="495"/>
      <c r="FA47" s="446">
        <v>90</v>
      </c>
      <c r="FB47" s="495" t="s">
        <v>74</v>
      </c>
      <c r="FC47" s="495"/>
      <c r="FD47" s="446">
        <v>97</v>
      </c>
      <c r="FE47" s="495" t="s">
        <v>74</v>
      </c>
      <c r="FF47" s="495"/>
      <c r="FG47" s="446">
        <v>97</v>
      </c>
      <c r="FH47" s="495" t="s">
        <v>74</v>
      </c>
      <c r="FI47" s="495"/>
      <c r="FJ47" s="446">
        <v>100</v>
      </c>
      <c r="FK47" s="495" t="s">
        <v>74</v>
      </c>
      <c r="FL47" s="495"/>
      <c r="FM47" s="446">
        <v>97</v>
      </c>
      <c r="FN47" s="495" t="s">
        <v>74</v>
      </c>
      <c r="FO47" s="495"/>
      <c r="FP47" s="447"/>
      <c r="FQ47" s="497"/>
      <c r="FR47" s="497"/>
      <c r="FS47" s="447"/>
      <c r="FT47" s="497"/>
      <c r="FU47" s="497"/>
      <c r="FV47" s="447"/>
      <c r="FW47" s="497"/>
      <c r="FX47" s="497"/>
      <c r="FY47" s="447"/>
      <c r="FZ47" s="497"/>
      <c r="GA47" s="497"/>
      <c r="GB47" s="447"/>
      <c r="GC47" s="497"/>
      <c r="GD47" s="497"/>
      <c r="GE47" s="447"/>
      <c r="GF47" s="497"/>
      <c r="GG47" s="497"/>
      <c r="GH47" s="447"/>
      <c r="GI47" s="497"/>
      <c r="GJ47" s="497"/>
      <c r="GK47" s="447"/>
      <c r="GL47" s="497"/>
      <c r="GM47" s="497"/>
      <c r="GN47" s="447"/>
      <c r="GO47" s="497"/>
      <c r="GP47" s="497"/>
      <c r="GQ47" s="447"/>
      <c r="GR47" s="497"/>
      <c r="GS47" s="453"/>
      <c r="GT47" s="382" t="s">
        <v>75</v>
      </c>
      <c r="GU47" s="498"/>
      <c r="GV47" s="498"/>
      <c r="GW47" s="498"/>
      <c r="GX47" s="498"/>
      <c r="GY47" s="454"/>
      <c r="GZ47" s="382" t="s">
        <v>75</v>
      </c>
      <c r="HA47" s="498" t="s">
        <v>76</v>
      </c>
      <c r="HB47" s="498" t="s">
        <v>75</v>
      </c>
      <c r="HC47" s="498"/>
      <c r="HD47" s="498"/>
      <c r="HE47" s="498"/>
      <c r="HF47" s="382" t="s">
        <v>78</v>
      </c>
      <c r="HG47" s="498"/>
      <c r="HH47" s="498"/>
      <c r="HI47" s="498"/>
      <c r="HJ47" s="498"/>
      <c r="HK47" s="498"/>
      <c r="HL47" s="498"/>
      <c r="HM47" s="498"/>
      <c r="HN47" s="498"/>
      <c r="HO47" s="498"/>
      <c r="HP47" s="498"/>
      <c r="HQ47" s="498"/>
      <c r="HR47" s="498"/>
      <c r="HS47" s="498"/>
      <c r="HT47" s="498"/>
      <c r="HU47" s="498"/>
      <c r="HV47" s="498"/>
      <c r="HW47" s="498"/>
      <c r="HX47" s="179">
        <f t="shared" si="6"/>
        <v>97</v>
      </c>
      <c r="HY47" s="84"/>
      <c r="HZ47" s="140"/>
      <c r="IA47" s="38">
        <f t="shared" si="7"/>
        <v>0</v>
      </c>
      <c r="IB47" s="91">
        <f t="shared" si="20"/>
        <v>0</v>
      </c>
      <c r="IC47" s="176" t="str">
        <f t="shared" si="8"/>
        <v/>
      </c>
      <c r="IE47" s="31">
        <f t="shared" si="9"/>
        <v>97</v>
      </c>
      <c r="IG47" s="97">
        <f t="shared" si="10"/>
        <v>0</v>
      </c>
      <c r="II47" s="97">
        <f t="shared" ca="1" si="11"/>
        <v>0</v>
      </c>
      <c r="IP47" s="56">
        <f t="shared" si="12"/>
        <v>0</v>
      </c>
      <c r="IQ47" s="56">
        <f t="shared" si="13"/>
        <v>0</v>
      </c>
      <c r="IR47" s="56">
        <f t="shared" si="14"/>
        <v>0</v>
      </c>
      <c r="IS47" s="56">
        <f t="shared" si="15"/>
        <v>0</v>
      </c>
      <c r="IT47" s="56">
        <f t="shared" si="16"/>
        <v>0</v>
      </c>
      <c r="JL47" s="39">
        <f t="shared" si="17"/>
        <v>0</v>
      </c>
      <c r="JM47" s="39">
        <f t="shared" si="18"/>
        <v>0</v>
      </c>
      <c r="JX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</row>
    <row r="48" spans="1:797" ht="17.45" hidden="1" customHeight="1">
      <c r="A48" s="146" t="str">
        <f t="shared" si="19"/>
        <v/>
      </c>
      <c r="B48" s="209">
        <f t="shared" si="5"/>
        <v>0</v>
      </c>
      <c r="C48" s="406"/>
      <c r="D48" s="384"/>
      <c r="E48" s="385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8"/>
      <c r="Q48" s="386"/>
      <c r="R48" s="407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90"/>
      <c r="AU48" s="390"/>
      <c r="AV48" s="390"/>
      <c r="AW48" s="390"/>
      <c r="AX48" s="391"/>
      <c r="AY48" s="392"/>
      <c r="AZ48" s="393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7"/>
      <c r="BR48" s="387"/>
      <c r="BS48" s="387"/>
      <c r="BT48" s="387"/>
      <c r="BU48" s="387"/>
      <c r="BV48" s="387"/>
      <c r="BW48" s="387"/>
      <c r="BX48" s="387"/>
      <c r="BY48" s="387"/>
      <c r="BZ48" s="387"/>
      <c r="CA48" s="387"/>
      <c r="CB48" s="387"/>
      <c r="CC48" s="394"/>
      <c r="CD48" s="396"/>
      <c r="CE48" s="396"/>
      <c r="CF48" s="396"/>
      <c r="CG48" s="396"/>
      <c r="CH48" s="396"/>
      <c r="CI48" s="387"/>
      <c r="CJ48" s="396"/>
      <c r="CK48" s="396"/>
      <c r="CL48" s="396"/>
      <c r="CM48" s="396"/>
      <c r="CN48" s="396"/>
      <c r="CO48" s="396"/>
      <c r="CP48" s="396"/>
      <c r="CQ48" s="396"/>
      <c r="CR48" s="396"/>
      <c r="CS48" s="396"/>
      <c r="CT48" s="396"/>
      <c r="CU48" s="396"/>
      <c r="CV48" s="396"/>
      <c r="CW48" s="396"/>
      <c r="CX48" s="396"/>
      <c r="CY48" s="396"/>
      <c r="CZ48" s="396"/>
      <c r="DA48" s="396"/>
      <c r="DB48" s="396"/>
      <c r="DC48" s="396"/>
      <c r="DD48" s="396"/>
      <c r="DE48" s="396"/>
      <c r="DF48" s="396"/>
      <c r="DG48" s="396"/>
      <c r="DH48" s="396"/>
      <c r="DI48" s="396"/>
      <c r="DJ48" s="396"/>
      <c r="DK48" s="396"/>
      <c r="DL48" s="396"/>
      <c r="DM48" s="396"/>
      <c r="DN48" s="396"/>
      <c r="DO48" s="396"/>
      <c r="DP48" s="396"/>
      <c r="DQ48" s="471"/>
      <c r="DR48" s="380">
        <v>0</v>
      </c>
      <c r="DS48" s="468"/>
      <c r="DT48" s="468"/>
      <c r="DU48" s="397"/>
      <c r="DV48" s="397"/>
      <c r="DW48" s="397"/>
      <c r="DX48" s="397"/>
      <c r="DY48" s="397"/>
      <c r="DZ48" s="397"/>
      <c r="EA48" s="397"/>
      <c r="EB48" s="397"/>
      <c r="EC48" s="397"/>
      <c r="ED48" s="397"/>
      <c r="EE48" s="397"/>
      <c r="EF48" s="397"/>
      <c r="EG48" s="397"/>
      <c r="EH48" s="397"/>
      <c r="EI48" s="397"/>
      <c r="EJ48" s="397"/>
      <c r="EK48" s="397"/>
      <c r="EL48" s="398"/>
      <c r="EM48" s="397"/>
      <c r="EN48" s="397"/>
      <c r="EO48" s="398"/>
      <c r="EP48" s="397"/>
      <c r="EQ48" s="463"/>
      <c r="ER48" s="398"/>
      <c r="ES48" s="397"/>
      <c r="ET48" s="397"/>
      <c r="EU48" s="503"/>
      <c r="EV48" s="504"/>
      <c r="EW48" s="504"/>
      <c r="EX48" s="503"/>
      <c r="EY48" s="504"/>
      <c r="EZ48" s="504"/>
      <c r="FA48" s="503"/>
      <c r="FB48" s="504"/>
      <c r="FC48" s="504"/>
      <c r="FD48" s="503"/>
      <c r="FE48" s="504"/>
      <c r="FF48" s="504"/>
      <c r="FG48" s="503"/>
      <c r="FH48" s="504"/>
      <c r="FI48" s="504"/>
      <c r="FJ48" s="503"/>
      <c r="FK48" s="504"/>
      <c r="FL48" s="504"/>
      <c r="FM48" s="398"/>
      <c r="FN48" s="397"/>
      <c r="FO48" s="397"/>
      <c r="FP48" s="447"/>
      <c r="FQ48" s="400"/>
      <c r="FR48" s="400"/>
      <c r="FS48" s="401"/>
      <c r="FT48" s="400"/>
      <c r="FU48" s="400"/>
      <c r="FV48" s="401"/>
      <c r="FW48" s="400"/>
      <c r="FX48" s="400"/>
      <c r="FY48" s="401"/>
      <c r="FZ48" s="400"/>
      <c r="GA48" s="400"/>
      <c r="GB48" s="401"/>
      <c r="GC48" s="400"/>
      <c r="GD48" s="400"/>
      <c r="GE48" s="401"/>
      <c r="GF48" s="400"/>
      <c r="GG48" s="400"/>
      <c r="GH48" s="401"/>
      <c r="GI48" s="400"/>
      <c r="GJ48" s="400"/>
      <c r="GK48" s="401"/>
      <c r="GL48" s="400"/>
      <c r="GM48" s="400"/>
      <c r="GN48" s="401"/>
      <c r="GO48" s="400"/>
      <c r="GP48" s="400"/>
      <c r="GQ48" s="401"/>
      <c r="GR48" s="400"/>
      <c r="GS48" s="402"/>
      <c r="GT48" s="403"/>
      <c r="GU48" s="404"/>
      <c r="GV48" s="404"/>
      <c r="GW48" s="404"/>
      <c r="GX48" s="404"/>
      <c r="GY48" s="405"/>
      <c r="GZ48" s="403"/>
      <c r="HA48" s="404"/>
      <c r="HB48" s="404"/>
      <c r="HC48" s="404"/>
      <c r="HD48" s="404"/>
      <c r="HE48" s="404"/>
      <c r="HF48" s="403"/>
      <c r="HG48" s="404"/>
      <c r="HH48" s="404"/>
      <c r="HI48" s="404"/>
      <c r="HJ48" s="404"/>
      <c r="HK48" s="404"/>
      <c r="HL48" s="404"/>
      <c r="HM48" s="404"/>
      <c r="HN48" s="404"/>
      <c r="HO48" s="404"/>
      <c r="HP48" s="404"/>
      <c r="HQ48" s="404"/>
      <c r="HR48" s="404"/>
      <c r="HS48" s="404"/>
      <c r="HT48" s="404"/>
      <c r="HU48" s="404"/>
      <c r="HV48" s="404"/>
      <c r="HW48" s="404"/>
      <c r="HX48" s="94">
        <f t="shared" si="6"/>
        <v>0</v>
      </c>
      <c r="HY48" s="84"/>
      <c r="HZ48" s="134"/>
      <c r="IA48" s="38">
        <f t="shared" si="7"/>
        <v>0</v>
      </c>
      <c r="IB48" s="91">
        <f t="shared" si="20"/>
        <v>0</v>
      </c>
      <c r="IC48" s="176" t="str">
        <f t="shared" si="8"/>
        <v/>
      </c>
      <c r="IE48" s="31">
        <f t="shared" si="9"/>
        <v>0</v>
      </c>
      <c r="IG48" s="97">
        <f t="shared" si="10"/>
        <v>0</v>
      </c>
      <c r="II48" s="97">
        <f t="shared" ca="1" si="11"/>
        <v>0</v>
      </c>
      <c r="IP48" s="56">
        <f t="shared" si="12"/>
        <v>0</v>
      </c>
      <c r="IQ48" s="56">
        <f t="shared" si="13"/>
        <v>0</v>
      </c>
      <c r="IR48" s="56">
        <f t="shared" si="14"/>
        <v>0</v>
      </c>
      <c r="IS48" s="56">
        <f t="shared" si="15"/>
        <v>0</v>
      </c>
      <c r="IT48" s="56">
        <f t="shared" si="16"/>
        <v>0</v>
      </c>
      <c r="JL48" s="39">
        <f t="shared" si="17"/>
        <v>0</v>
      </c>
      <c r="JM48" s="39">
        <f t="shared" si="18"/>
        <v>0</v>
      </c>
      <c r="JX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</row>
    <row r="49" spans="1:273" s="4" customFormat="1" ht="17.45" hidden="1" customHeight="1">
      <c r="A49" s="146" t="str">
        <f t="shared" si="19"/>
        <v/>
      </c>
      <c r="B49" s="209">
        <f t="shared" si="5"/>
        <v>0</v>
      </c>
      <c r="C49" s="406"/>
      <c r="D49" s="384"/>
      <c r="E49" s="385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8"/>
      <c r="Q49" s="386"/>
      <c r="R49" s="407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90"/>
      <c r="AU49" s="390"/>
      <c r="AV49" s="390"/>
      <c r="AW49" s="390"/>
      <c r="AX49" s="391"/>
      <c r="AY49" s="392"/>
      <c r="AZ49" s="393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/>
      <c r="BN49" s="387"/>
      <c r="BO49" s="387"/>
      <c r="BP49" s="387"/>
      <c r="BQ49" s="387"/>
      <c r="BR49" s="387"/>
      <c r="BS49" s="387"/>
      <c r="BT49" s="387"/>
      <c r="BU49" s="387"/>
      <c r="BV49" s="387"/>
      <c r="BW49" s="387"/>
      <c r="BX49" s="387"/>
      <c r="BY49" s="387"/>
      <c r="BZ49" s="387"/>
      <c r="CA49" s="387"/>
      <c r="CB49" s="387"/>
      <c r="CC49" s="394"/>
      <c r="CD49" s="396"/>
      <c r="CE49" s="396"/>
      <c r="CF49" s="396"/>
      <c r="CG49" s="396"/>
      <c r="CH49" s="396"/>
      <c r="CI49" s="387"/>
      <c r="CJ49" s="396"/>
      <c r="CK49" s="396"/>
      <c r="CL49" s="396"/>
      <c r="CM49" s="396"/>
      <c r="CN49" s="396"/>
      <c r="CO49" s="396"/>
      <c r="CP49" s="396"/>
      <c r="CQ49" s="396"/>
      <c r="CR49" s="396"/>
      <c r="CS49" s="396"/>
      <c r="CT49" s="396"/>
      <c r="CU49" s="396"/>
      <c r="CV49" s="396"/>
      <c r="CW49" s="396"/>
      <c r="CX49" s="396"/>
      <c r="CY49" s="396"/>
      <c r="CZ49" s="396"/>
      <c r="DA49" s="396"/>
      <c r="DB49" s="396"/>
      <c r="DC49" s="396"/>
      <c r="DD49" s="396"/>
      <c r="DE49" s="396"/>
      <c r="DF49" s="396"/>
      <c r="DG49" s="396"/>
      <c r="DH49" s="396"/>
      <c r="DI49" s="396"/>
      <c r="DJ49" s="396"/>
      <c r="DK49" s="396"/>
      <c r="DL49" s="396"/>
      <c r="DM49" s="396"/>
      <c r="DN49" s="396"/>
      <c r="DO49" s="396"/>
      <c r="DP49" s="396"/>
      <c r="DQ49" s="471"/>
      <c r="DR49" s="380">
        <v>0</v>
      </c>
      <c r="DS49" s="468"/>
      <c r="DT49" s="468"/>
      <c r="DU49" s="397"/>
      <c r="DV49" s="397"/>
      <c r="DW49" s="397"/>
      <c r="DX49" s="397"/>
      <c r="DY49" s="397"/>
      <c r="DZ49" s="397"/>
      <c r="EA49" s="397"/>
      <c r="EB49" s="397"/>
      <c r="EC49" s="397"/>
      <c r="ED49" s="397"/>
      <c r="EE49" s="397"/>
      <c r="EF49" s="397"/>
      <c r="EG49" s="397"/>
      <c r="EH49" s="397"/>
      <c r="EI49" s="397"/>
      <c r="EJ49" s="397"/>
      <c r="EK49" s="397"/>
      <c r="EL49" s="398"/>
      <c r="EM49" s="397"/>
      <c r="EN49" s="397"/>
      <c r="EO49" s="398"/>
      <c r="EP49" s="397"/>
      <c r="EQ49" s="463"/>
      <c r="ER49" s="398"/>
      <c r="ES49" s="397"/>
      <c r="ET49" s="397"/>
      <c r="EU49" s="398"/>
      <c r="EV49" s="397"/>
      <c r="EW49" s="397"/>
      <c r="EX49" s="398"/>
      <c r="EY49" s="397"/>
      <c r="EZ49" s="397"/>
      <c r="FA49" s="398"/>
      <c r="FB49" s="397"/>
      <c r="FC49" s="397"/>
      <c r="FD49" s="398"/>
      <c r="FE49" s="397"/>
      <c r="FF49" s="397"/>
      <c r="FG49" s="398"/>
      <c r="FH49" s="397"/>
      <c r="FI49" s="397"/>
      <c r="FJ49" s="398"/>
      <c r="FK49" s="397"/>
      <c r="FL49" s="397"/>
      <c r="FM49" s="398"/>
      <c r="FN49" s="397"/>
      <c r="FO49" s="397"/>
      <c r="FP49" s="447"/>
      <c r="FQ49" s="400"/>
      <c r="FR49" s="400"/>
      <c r="FS49" s="401"/>
      <c r="FT49" s="400"/>
      <c r="FU49" s="400"/>
      <c r="FV49" s="401"/>
      <c r="FW49" s="400"/>
      <c r="FX49" s="400"/>
      <c r="FY49" s="401"/>
      <c r="FZ49" s="400"/>
      <c r="GA49" s="400"/>
      <c r="GB49" s="401"/>
      <c r="GC49" s="400"/>
      <c r="GD49" s="400"/>
      <c r="GE49" s="401"/>
      <c r="GF49" s="400"/>
      <c r="GG49" s="400"/>
      <c r="GH49" s="401"/>
      <c r="GI49" s="400"/>
      <c r="GJ49" s="400"/>
      <c r="GK49" s="401"/>
      <c r="GL49" s="400"/>
      <c r="GM49" s="400"/>
      <c r="GN49" s="401"/>
      <c r="GO49" s="400"/>
      <c r="GP49" s="400"/>
      <c r="GQ49" s="401"/>
      <c r="GR49" s="400"/>
      <c r="GS49" s="402"/>
      <c r="GT49" s="403"/>
      <c r="GU49" s="404"/>
      <c r="GV49" s="404"/>
      <c r="GW49" s="404"/>
      <c r="GX49" s="404"/>
      <c r="GY49" s="405"/>
      <c r="GZ49" s="403"/>
      <c r="HA49" s="404"/>
      <c r="HB49" s="404"/>
      <c r="HC49" s="404"/>
      <c r="HD49" s="404"/>
      <c r="HE49" s="404"/>
      <c r="HF49" s="403"/>
      <c r="HG49" s="404"/>
      <c r="HH49" s="404"/>
      <c r="HI49" s="404"/>
      <c r="HJ49" s="404"/>
      <c r="HK49" s="404"/>
      <c r="HL49" s="404"/>
      <c r="HM49" s="404"/>
      <c r="HN49" s="404"/>
      <c r="HO49" s="404"/>
      <c r="HP49" s="404"/>
      <c r="HQ49" s="404"/>
      <c r="HR49" s="404"/>
      <c r="HS49" s="404"/>
      <c r="HT49" s="404"/>
      <c r="HU49" s="404"/>
      <c r="HV49" s="404"/>
      <c r="HW49" s="404"/>
      <c r="HX49" s="94">
        <f t="shared" si="6"/>
        <v>0</v>
      </c>
      <c r="HY49" s="84"/>
      <c r="HZ49" s="138"/>
      <c r="IA49" s="38">
        <f t="shared" si="7"/>
        <v>0</v>
      </c>
      <c r="IB49" s="91">
        <f t="shared" si="20"/>
        <v>0</v>
      </c>
      <c r="IC49" s="176" t="str">
        <f t="shared" si="8"/>
        <v/>
      </c>
      <c r="IE49" s="31">
        <f t="shared" si="9"/>
        <v>0</v>
      </c>
      <c r="IG49" s="97">
        <f t="shared" si="10"/>
        <v>0</v>
      </c>
      <c r="II49" s="97">
        <f t="shared" ca="1" si="11"/>
        <v>0</v>
      </c>
      <c r="IP49" s="56">
        <f t="shared" si="12"/>
        <v>0</v>
      </c>
      <c r="IQ49" s="56">
        <f t="shared" si="13"/>
        <v>0</v>
      </c>
      <c r="IR49" s="56">
        <f t="shared" si="14"/>
        <v>0</v>
      </c>
      <c r="IS49" s="56">
        <f t="shared" si="15"/>
        <v>0</v>
      </c>
      <c r="IT49" s="56">
        <f t="shared" si="16"/>
        <v>0</v>
      </c>
      <c r="JL49" s="39">
        <f t="shared" si="17"/>
        <v>0</v>
      </c>
      <c r="JM49" s="39">
        <f t="shared" si="18"/>
        <v>0</v>
      </c>
    </row>
    <row r="50" spans="1:273" s="4" customFormat="1" ht="15" hidden="1" customHeight="1">
      <c r="A50" s="146" t="str">
        <f t="shared" si="19"/>
        <v/>
      </c>
      <c r="B50" s="139">
        <f t="shared" si="5"/>
        <v>0</v>
      </c>
      <c r="C50" s="383"/>
      <c r="D50" s="384"/>
      <c r="E50" s="385"/>
      <c r="F50" s="386"/>
      <c r="G50" s="386"/>
      <c r="H50" s="386"/>
      <c r="I50" s="386"/>
      <c r="J50" s="386"/>
      <c r="K50" s="386"/>
      <c r="L50" s="386"/>
      <c r="M50" s="386"/>
      <c r="N50" s="387"/>
      <c r="O50" s="388"/>
      <c r="P50" s="389"/>
      <c r="Q50" s="386"/>
      <c r="R50" s="386"/>
      <c r="S50" s="386"/>
      <c r="T50" s="386"/>
      <c r="U50" s="386"/>
      <c r="V50" s="386"/>
      <c r="W50" s="386"/>
      <c r="X50" s="386"/>
      <c r="Y50" s="469"/>
      <c r="Z50" s="386"/>
      <c r="AA50" s="386"/>
      <c r="AB50" s="386"/>
      <c r="AC50" s="386"/>
      <c r="AD50" s="386"/>
      <c r="AE50" s="386"/>
      <c r="AF50" s="386"/>
      <c r="AG50" s="386"/>
      <c r="AH50" s="387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90"/>
      <c r="AU50" s="469"/>
      <c r="AV50" s="469"/>
      <c r="AW50" s="469"/>
      <c r="AX50" s="391"/>
      <c r="AY50" s="392"/>
      <c r="AZ50" s="393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94"/>
      <c r="CD50" s="395"/>
      <c r="CE50" s="396"/>
      <c r="CF50" s="396"/>
      <c r="CG50" s="396"/>
      <c r="CH50" s="396"/>
      <c r="CI50" s="387"/>
      <c r="CJ50" s="396"/>
      <c r="CK50" s="396"/>
      <c r="CL50" s="396"/>
      <c r="CM50" s="396"/>
      <c r="CN50" s="396"/>
      <c r="CO50" s="396"/>
      <c r="CP50" s="396"/>
      <c r="CQ50" s="396"/>
      <c r="CR50" s="396"/>
      <c r="CS50" s="396"/>
      <c r="CT50" s="396"/>
      <c r="CU50" s="396"/>
      <c r="CV50" s="396"/>
      <c r="CW50" s="396"/>
      <c r="CX50" s="396"/>
      <c r="CY50" s="396"/>
      <c r="CZ50" s="396"/>
      <c r="DA50" s="396"/>
      <c r="DB50" s="396"/>
      <c r="DC50" s="396"/>
      <c r="DD50" s="396"/>
      <c r="DE50" s="396"/>
      <c r="DF50" s="396"/>
      <c r="DG50" s="396"/>
      <c r="DH50" s="396"/>
      <c r="DI50" s="396"/>
      <c r="DJ50" s="396"/>
      <c r="DK50" s="396"/>
      <c r="DL50" s="396"/>
      <c r="DM50" s="396"/>
      <c r="DN50" s="396"/>
      <c r="DO50" s="396"/>
      <c r="DP50" s="396"/>
      <c r="DQ50" s="470"/>
      <c r="DR50" s="393"/>
      <c r="DS50" s="468"/>
      <c r="DT50" s="468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7"/>
      <c r="EG50" s="397"/>
      <c r="EH50" s="397"/>
      <c r="EI50" s="397"/>
      <c r="EJ50" s="397"/>
      <c r="EK50" s="397"/>
      <c r="EL50" s="398"/>
      <c r="EM50" s="397"/>
      <c r="EN50" s="397"/>
      <c r="EO50" s="398"/>
      <c r="EP50" s="397"/>
      <c r="EQ50" s="463"/>
      <c r="ER50" s="398"/>
      <c r="ES50" s="397"/>
      <c r="ET50" s="397"/>
      <c r="EU50" s="503"/>
      <c r="EV50" s="504"/>
      <c r="EW50" s="504"/>
      <c r="EX50" s="503"/>
      <c r="EY50" s="504"/>
      <c r="EZ50" s="504"/>
      <c r="FA50" s="503"/>
      <c r="FB50" s="504"/>
      <c r="FC50" s="504"/>
      <c r="FD50" s="503"/>
      <c r="FE50" s="504"/>
      <c r="FF50" s="504"/>
      <c r="FG50" s="503"/>
      <c r="FH50" s="504"/>
      <c r="FI50" s="504"/>
      <c r="FJ50" s="503"/>
      <c r="FK50" s="504"/>
      <c r="FL50" s="504"/>
      <c r="FM50" s="398"/>
      <c r="FN50" s="397"/>
      <c r="FO50" s="397"/>
      <c r="FP50" s="447"/>
      <c r="FQ50" s="400"/>
      <c r="FR50" s="400"/>
      <c r="FS50" s="401"/>
      <c r="FT50" s="400"/>
      <c r="FU50" s="400"/>
      <c r="FV50" s="401"/>
      <c r="FW50" s="400"/>
      <c r="FX50" s="400"/>
      <c r="FY50" s="401"/>
      <c r="FZ50" s="400"/>
      <c r="GA50" s="400"/>
      <c r="GB50" s="401"/>
      <c r="GC50" s="400"/>
      <c r="GD50" s="400"/>
      <c r="GE50" s="401"/>
      <c r="GF50" s="400"/>
      <c r="GG50" s="400"/>
      <c r="GH50" s="401"/>
      <c r="GI50" s="400"/>
      <c r="GJ50" s="400"/>
      <c r="GK50" s="401"/>
      <c r="GL50" s="400"/>
      <c r="GM50" s="400"/>
      <c r="GN50" s="401"/>
      <c r="GO50" s="400"/>
      <c r="GP50" s="400"/>
      <c r="GQ50" s="401"/>
      <c r="GR50" s="400"/>
      <c r="GS50" s="402"/>
      <c r="GT50" s="403"/>
      <c r="GU50" s="404"/>
      <c r="GV50" s="404"/>
      <c r="GW50" s="404"/>
      <c r="GX50" s="404"/>
      <c r="GY50" s="405"/>
      <c r="GZ50" s="403"/>
      <c r="HA50" s="404"/>
      <c r="HB50" s="404"/>
      <c r="HC50" s="404"/>
      <c r="HD50" s="404"/>
      <c r="HE50" s="404"/>
      <c r="HF50" s="403"/>
      <c r="HG50" s="404"/>
      <c r="HH50" s="404"/>
      <c r="HI50" s="404"/>
      <c r="HJ50" s="404"/>
      <c r="HK50" s="404"/>
      <c r="HL50" s="404"/>
      <c r="HM50" s="404"/>
      <c r="HN50" s="404"/>
      <c r="HO50" s="404"/>
      <c r="HP50" s="404"/>
      <c r="HQ50" s="404"/>
      <c r="HR50" s="404"/>
      <c r="HS50" s="404"/>
      <c r="HT50" s="404"/>
      <c r="HU50" s="404"/>
      <c r="HV50" s="404"/>
      <c r="HW50" s="404"/>
      <c r="HX50" s="136">
        <f t="shared" si="6"/>
        <v>0</v>
      </c>
      <c r="HY50" s="84"/>
      <c r="HZ50" s="138"/>
      <c r="IA50" s="38">
        <f t="shared" si="7"/>
        <v>0</v>
      </c>
      <c r="IB50" s="91">
        <f t="shared" si="20"/>
        <v>0</v>
      </c>
      <c r="IC50" s="176" t="str">
        <f t="shared" si="8"/>
        <v/>
      </c>
      <c r="IE50" s="31">
        <f t="shared" si="9"/>
        <v>0</v>
      </c>
      <c r="IG50" s="97">
        <f t="shared" si="10"/>
        <v>0</v>
      </c>
      <c r="II50" s="97">
        <f t="shared" ca="1" si="11"/>
        <v>0</v>
      </c>
      <c r="IP50" s="56">
        <f t="shared" si="12"/>
        <v>0</v>
      </c>
      <c r="IQ50" s="56">
        <f t="shared" si="13"/>
        <v>0</v>
      </c>
      <c r="IR50" s="56">
        <f t="shared" si="14"/>
        <v>0</v>
      </c>
      <c r="IS50" s="56">
        <f t="shared" si="15"/>
        <v>0</v>
      </c>
      <c r="IT50" s="56">
        <f t="shared" si="16"/>
        <v>0</v>
      </c>
      <c r="JL50" s="39">
        <f t="shared" si="17"/>
        <v>0</v>
      </c>
      <c r="JM50" s="39">
        <f t="shared" si="18"/>
        <v>0</v>
      </c>
    </row>
    <row r="51" spans="1:273" s="4" customFormat="1" ht="15" hidden="1" customHeight="1">
      <c r="A51" s="146" t="str">
        <f t="shared" si="19"/>
        <v/>
      </c>
      <c r="B51" s="139">
        <f t="shared" si="5"/>
        <v>0</v>
      </c>
      <c r="C51" s="406"/>
      <c r="D51" s="384"/>
      <c r="E51" s="385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8"/>
      <c r="Q51" s="386"/>
      <c r="R51" s="407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90"/>
      <c r="AU51" s="390"/>
      <c r="AV51" s="390"/>
      <c r="AW51" s="390"/>
      <c r="AX51" s="391"/>
      <c r="AY51" s="392"/>
      <c r="AZ51" s="393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  <c r="BW51" s="387"/>
      <c r="BX51" s="387"/>
      <c r="BY51" s="387"/>
      <c r="BZ51" s="387"/>
      <c r="CA51" s="387"/>
      <c r="CB51" s="387"/>
      <c r="CC51" s="394"/>
      <c r="CD51" s="396"/>
      <c r="CE51" s="396"/>
      <c r="CF51" s="396"/>
      <c r="CG51" s="396"/>
      <c r="CH51" s="396"/>
      <c r="CI51" s="387"/>
      <c r="CJ51" s="396"/>
      <c r="CK51" s="396"/>
      <c r="CL51" s="396"/>
      <c r="CM51" s="396"/>
      <c r="CN51" s="396"/>
      <c r="CO51" s="396"/>
      <c r="CP51" s="396"/>
      <c r="CQ51" s="396"/>
      <c r="CR51" s="396"/>
      <c r="CS51" s="396"/>
      <c r="CT51" s="396"/>
      <c r="CU51" s="396"/>
      <c r="CV51" s="396"/>
      <c r="CW51" s="396"/>
      <c r="CX51" s="396"/>
      <c r="CY51" s="396"/>
      <c r="CZ51" s="396"/>
      <c r="DA51" s="396"/>
      <c r="DB51" s="396"/>
      <c r="DC51" s="396"/>
      <c r="DD51" s="396"/>
      <c r="DE51" s="396"/>
      <c r="DF51" s="396"/>
      <c r="DG51" s="396"/>
      <c r="DH51" s="396"/>
      <c r="DI51" s="396"/>
      <c r="DJ51" s="396"/>
      <c r="DK51" s="396"/>
      <c r="DL51" s="396"/>
      <c r="DM51" s="396"/>
      <c r="DN51" s="396"/>
      <c r="DO51" s="396"/>
      <c r="DP51" s="396"/>
      <c r="DQ51" s="471"/>
      <c r="DR51" s="380">
        <v>0</v>
      </c>
      <c r="DS51" s="468"/>
      <c r="DT51" s="468"/>
      <c r="DU51" s="397"/>
      <c r="DV51" s="397"/>
      <c r="DW51" s="397"/>
      <c r="DX51" s="397"/>
      <c r="DY51" s="397"/>
      <c r="DZ51" s="397"/>
      <c r="EA51" s="397"/>
      <c r="EB51" s="397"/>
      <c r="EC51" s="397"/>
      <c r="ED51" s="397"/>
      <c r="EE51" s="397"/>
      <c r="EF51" s="397"/>
      <c r="EG51" s="397"/>
      <c r="EH51" s="397"/>
      <c r="EI51" s="397"/>
      <c r="EJ51" s="397"/>
      <c r="EK51" s="397"/>
      <c r="EL51" s="398"/>
      <c r="EM51" s="397"/>
      <c r="EN51" s="397"/>
      <c r="EO51" s="398"/>
      <c r="EP51" s="397"/>
      <c r="EQ51" s="463"/>
      <c r="ER51" s="398"/>
      <c r="ES51" s="397"/>
      <c r="ET51" s="397"/>
      <c r="EU51" s="503"/>
      <c r="EV51" s="504"/>
      <c r="EW51" s="504"/>
      <c r="EX51" s="503"/>
      <c r="EY51" s="504"/>
      <c r="EZ51" s="504"/>
      <c r="FA51" s="503"/>
      <c r="FB51" s="504"/>
      <c r="FC51" s="504"/>
      <c r="FD51" s="503"/>
      <c r="FE51" s="504"/>
      <c r="FF51" s="504"/>
      <c r="FG51" s="503"/>
      <c r="FH51" s="504"/>
      <c r="FI51" s="504"/>
      <c r="FJ51" s="503"/>
      <c r="FK51" s="504"/>
      <c r="FL51" s="504"/>
      <c r="FM51" s="398"/>
      <c r="FN51" s="397"/>
      <c r="FO51" s="397"/>
      <c r="FP51" s="447"/>
      <c r="FQ51" s="400"/>
      <c r="FR51" s="400"/>
      <c r="FS51" s="401"/>
      <c r="FT51" s="400"/>
      <c r="FU51" s="400"/>
      <c r="FV51" s="401"/>
      <c r="FW51" s="400"/>
      <c r="FX51" s="400"/>
      <c r="FY51" s="401"/>
      <c r="FZ51" s="400"/>
      <c r="GA51" s="400"/>
      <c r="GB51" s="401"/>
      <c r="GC51" s="400"/>
      <c r="GD51" s="400"/>
      <c r="GE51" s="401"/>
      <c r="GF51" s="400"/>
      <c r="GG51" s="400"/>
      <c r="GH51" s="401"/>
      <c r="GI51" s="400"/>
      <c r="GJ51" s="400"/>
      <c r="GK51" s="401"/>
      <c r="GL51" s="400"/>
      <c r="GM51" s="400"/>
      <c r="GN51" s="401"/>
      <c r="GO51" s="400"/>
      <c r="GP51" s="400"/>
      <c r="GQ51" s="401"/>
      <c r="GR51" s="400"/>
      <c r="GS51" s="402"/>
      <c r="GT51" s="403"/>
      <c r="GU51" s="404"/>
      <c r="GV51" s="404"/>
      <c r="GW51" s="404"/>
      <c r="GX51" s="404"/>
      <c r="GY51" s="405"/>
      <c r="GZ51" s="403"/>
      <c r="HA51" s="404"/>
      <c r="HB51" s="404"/>
      <c r="HC51" s="404"/>
      <c r="HD51" s="404"/>
      <c r="HE51" s="404"/>
      <c r="HF51" s="403"/>
      <c r="HG51" s="404"/>
      <c r="HH51" s="404"/>
      <c r="HI51" s="404"/>
      <c r="HJ51" s="404"/>
      <c r="HK51" s="404"/>
      <c r="HL51" s="404"/>
      <c r="HM51" s="404"/>
      <c r="HN51" s="404"/>
      <c r="HO51" s="404"/>
      <c r="HP51" s="404"/>
      <c r="HQ51" s="404"/>
      <c r="HR51" s="404"/>
      <c r="HS51" s="404"/>
      <c r="HT51" s="404"/>
      <c r="HU51" s="404"/>
      <c r="HV51" s="404"/>
      <c r="HW51" s="404"/>
      <c r="HX51" s="136">
        <f t="shared" si="6"/>
        <v>0</v>
      </c>
      <c r="HY51" s="84"/>
      <c r="HZ51" s="137"/>
      <c r="IA51" s="38">
        <f t="shared" si="7"/>
        <v>0</v>
      </c>
      <c r="IB51" s="91">
        <f t="shared" si="20"/>
        <v>0</v>
      </c>
      <c r="IC51" s="176" t="str">
        <f t="shared" si="8"/>
        <v/>
      </c>
      <c r="IE51" s="31">
        <f t="shared" si="9"/>
        <v>0</v>
      </c>
      <c r="IG51" s="97">
        <f t="shared" si="10"/>
        <v>0</v>
      </c>
      <c r="II51" s="97">
        <f t="shared" ca="1" si="11"/>
        <v>0</v>
      </c>
      <c r="IP51" s="56">
        <f t="shared" si="12"/>
        <v>0</v>
      </c>
      <c r="IQ51" s="56">
        <f t="shared" si="13"/>
        <v>0</v>
      </c>
      <c r="IR51" s="56">
        <f t="shared" si="14"/>
        <v>0</v>
      </c>
      <c r="IS51" s="56">
        <f t="shared" si="15"/>
        <v>0</v>
      </c>
      <c r="IT51" s="56">
        <f t="shared" si="16"/>
        <v>0</v>
      </c>
      <c r="JL51" s="39">
        <f t="shared" si="17"/>
        <v>0</v>
      </c>
      <c r="JM51" s="39">
        <f t="shared" si="18"/>
        <v>0</v>
      </c>
    </row>
    <row r="52" spans="1:273" s="4" customFormat="1" ht="15" hidden="1" customHeight="1">
      <c r="A52" s="146" t="str">
        <f t="shared" si="19"/>
        <v/>
      </c>
      <c r="B52" s="139">
        <f t="shared" si="5"/>
        <v>0</v>
      </c>
      <c r="C52" s="406"/>
      <c r="D52" s="384"/>
      <c r="E52" s="385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8"/>
      <c r="Q52" s="386"/>
      <c r="R52" s="407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90"/>
      <c r="AU52" s="390"/>
      <c r="AV52" s="390"/>
      <c r="AW52" s="390"/>
      <c r="AX52" s="391"/>
      <c r="AY52" s="392"/>
      <c r="AZ52" s="393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  <c r="BS52" s="387"/>
      <c r="BT52" s="387"/>
      <c r="BU52" s="387"/>
      <c r="BV52" s="387"/>
      <c r="BW52" s="387"/>
      <c r="BX52" s="387"/>
      <c r="BY52" s="387"/>
      <c r="BZ52" s="387"/>
      <c r="CA52" s="387"/>
      <c r="CB52" s="387"/>
      <c r="CC52" s="394"/>
      <c r="CD52" s="396"/>
      <c r="CE52" s="396"/>
      <c r="CF52" s="396"/>
      <c r="CG52" s="396"/>
      <c r="CH52" s="396"/>
      <c r="CI52" s="387"/>
      <c r="CJ52" s="396"/>
      <c r="CK52" s="396"/>
      <c r="CL52" s="396"/>
      <c r="CM52" s="396"/>
      <c r="CN52" s="396"/>
      <c r="CO52" s="396"/>
      <c r="CP52" s="396"/>
      <c r="CQ52" s="396"/>
      <c r="CR52" s="396"/>
      <c r="CS52" s="396"/>
      <c r="CT52" s="396"/>
      <c r="CU52" s="396"/>
      <c r="CV52" s="396"/>
      <c r="CW52" s="396"/>
      <c r="CX52" s="396"/>
      <c r="CY52" s="396"/>
      <c r="CZ52" s="396"/>
      <c r="DA52" s="396"/>
      <c r="DB52" s="396"/>
      <c r="DC52" s="396"/>
      <c r="DD52" s="396"/>
      <c r="DE52" s="396"/>
      <c r="DF52" s="396"/>
      <c r="DG52" s="396"/>
      <c r="DH52" s="396"/>
      <c r="DI52" s="396"/>
      <c r="DJ52" s="396"/>
      <c r="DK52" s="396"/>
      <c r="DL52" s="396"/>
      <c r="DM52" s="396"/>
      <c r="DN52" s="396"/>
      <c r="DO52" s="396"/>
      <c r="DP52" s="396"/>
      <c r="DQ52" s="471"/>
      <c r="DR52" s="380">
        <v>0</v>
      </c>
      <c r="DS52" s="468"/>
      <c r="DT52" s="468"/>
      <c r="DU52" s="397"/>
      <c r="DV52" s="397"/>
      <c r="DW52" s="397"/>
      <c r="DX52" s="397"/>
      <c r="DY52" s="397"/>
      <c r="DZ52" s="397"/>
      <c r="EA52" s="397"/>
      <c r="EB52" s="397"/>
      <c r="EC52" s="397"/>
      <c r="ED52" s="397"/>
      <c r="EE52" s="397"/>
      <c r="EF52" s="397"/>
      <c r="EG52" s="397"/>
      <c r="EH52" s="397"/>
      <c r="EI52" s="397"/>
      <c r="EJ52" s="397"/>
      <c r="EK52" s="397"/>
      <c r="EL52" s="398"/>
      <c r="EM52" s="397"/>
      <c r="EN52" s="397"/>
      <c r="EO52" s="398"/>
      <c r="EP52" s="397"/>
      <c r="EQ52" s="463"/>
      <c r="ER52" s="398"/>
      <c r="ES52" s="397"/>
      <c r="ET52" s="397"/>
      <c r="EU52" s="398"/>
      <c r="EV52" s="397"/>
      <c r="EW52" s="397"/>
      <c r="EX52" s="398"/>
      <c r="EY52" s="397"/>
      <c r="EZ52" s="397"/>
      <c r="FA52" s="398"/>
      <c r="FB52" s="397"/>
      <c r="FC52" s="397"/>
      <c r="FD52" s="398"/>
      <c r="FE52" s="397"/>
      <c r="FF52" s="397"/>
      <c r="FG52" s="398"/>
      <c r="FH52" s="397"/>
      <c r="FI52" s="397"/>
      <c r="FJ52" s="398"/>
      <c r="FK52" s="397"/>
      <c r="FL52" s="397"/>
      <c r="FM52" s="398"/>
      <c r="FN52" s="397"/>
      <c r="FO52" s="397"/>
      <c r="FP52" s="447"/>
      <c r="FQ52" s="400"/>
      <c r="FR52" s="400"/>
      <c r="FS52" s="401"/>
      <c r="FT52" s="400"/>
      <c r="FU52" s="400"/>
      <c r="FV52" s="401"/>
      <c r="FW52" s="400"/>
      <c r="FX52" s="400"/>
      <c r="FY52" s="401"/>
      <c r="FZ52" s="400"/>
      <c r="GA52" s="400"/>
      <c r="GB52" s="401"/>
      <c r="GC52" s="400"/>
      <c r="GD52" s="400"/>
      <c r="GE52" s="401"/>
      <c r="GF52" s="400"/>
      <c r="GG52" s="400"/>
      <c r="GH52" s="401"/>
      <c r="GI52" s="400"/>
      <c r="GJ52" s="400"/>
      <c r="GK52" s="401"/>
      <c r="GL52" s="400"/>
      <c r="GM52" s="400"/>
      <c r="GN52" s="401"/>
      <c r="GO52" s="400"/>
      <c r="GP52" s="400"/>
      <c r="GQ52" s="401"/>
      <c r="GR52" s="400"/>
      <c r="GS52" s="402"/>
      <c r="GT52" s="403"/>
      <c r="GU52" s="404"/>
      <c r="GV52" s="404"/>
      <c r="GW52" s="404"/>
      <c r="GX52" s="404"/>
      <c r="GY52" s="405"/>
      <c r="GZ52" s="403"/>
      <c r="HA52" s="404"/>
      <c r="HB52" s="404"/>
      <c r="HC52" s="404"/>
      <c r="HD52" s="404"/>
      <c r="HE52" s="404"/>
      <c r="HF52" s="403"/>
      <c r="HG52" s="404"/>
      <c r="HH52" s="404"/>
      <c r="HI52" s="404"/>
      <c r="HJ52" s="404"/>
      <c r="HK52" s="404"/>
      <c r="HL52" s="404"/>
      <c r="HM52" s="404"/>
      <c r="HN52" s="404"/>
      <c r="HO52" s="404"/>
      <c r="HP52" s="404"/>
      <c r="HQ52" s="404"/>
      <c r="HR52" s="404"/>
      <c r="HS52" s="404"/>
      <c r="HT52" s="404"/>
      <c r="HU52" s="404"/>
      <c r="HV52" s="404"/>
      <c r="HW52" s="404"/>
      <c r="HX52" s="136">
        <f t="shared" si="6"/>
        <v>0</v>
      </c>
      <c r="HY52" s="84"/>
      <c r="HZ52" s="137"/>
      <c r="IA52" s="38">
        <f t="shared" si="7"/>
        <v>0</v>
      </c>
      <c r="IB52" s="91">
        <f t="shared" si="20"/>
        <v>0</v>
      </c>
      <c r="IC52" s="176" t="str">
        <f t="shared" si="8"/>
        <v/>
      </c>
      <c r="IE52" s="31">
        <f t="shared" si="9"/>
        <v>0</v>
      </c>
      <c r="IG52" s="97">
        <f t="shared" si="10"/>
        <v>0</v>
      </c>
      <c r="II52" s="97">
        <f t="shared" ca="1" si="11"/>
        <v>0</v>
      </c>
      <c r="IP52" s="56">
        <f t="shared" si="12"/>
        <v>0</v>
      </c>
      <c r="IQ52" s="56">
        <f t="shared" si="13"/>
        <v>0</v>
      </c>
      <c r="IR52" s="56">
        <f t="shared" si="14"/>
        <v>0</v>
      </c>
      <c r="IS52" s="56">
        <f t="shared" si="15"/>
        <v>0</v>
      </c>
      <c r="IT52" s="56">
        <f t="shared" si="16"/>
        <v>0</v>
      </c>
      <c r="JL52" s="39">
        <f t="shared" si="17"/>
        <v>0</v>
      </c>
      <c r="JM52" s="39">
        <f t="shared" si="18"/>
        <v>0</v>
      </c>
    </row>
    <row r="53" spans="1:273" s="4" customFormat="1" ht="15" hidden="1" customHeight="1">
      <c r="A53" s="146" t="str">
        <f t="shared" si="19"/>
        <v/>
      </c>
      <c r="B53" s="139">
        <f t="shared" si="5"/>
        <v>0</v>
      </c>
      <c r="C53" s="406"/>
      <c r="D53" s="384"/>
      <c r="E53" s="385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8"/>
      <c r="Q53" s="386"/>
      <c r="R53" s="407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90"/>
      <c r="AU53" s="390"/>
      <c r="AV53" s="390"/>
      <c r="AW53" s="390"/>
      <c r="AX53" s="391"/>
      <c r="AY53" s="392"/>
      <c r="AZ53" s="393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7"/>
      <c r="CC53" s="394"/>
      <c r="CD53" s="396"/>
      <c r="CE53" s="396"/>
      <c r="CF53" s="396"/>
      <c r="CG53" s="396"/>
      <c r="CH53" s="396"/>
      <c r="CI53" s="387"/>
      <c r="CJ53" s="396"/>
      <c r="CK53" s="396"/>
      <c r="CL53" s="396"/>
      <c r="CM53" s="396"/>
      <c r="CN53" s="396"/>
      <c r="CO53" s="396"/>
      <c r="CP53" s="396"/>
      <c r="CQ53" s="396"/>
      <c r="CR53" s="396"/>
      <c r="CS53" s="396"/>
      <c r="CT53" s="396"/>
      <c r="CU53" s="396"/>
      <c r="CV53" s="396"/>
      <c r="CW53" s="396"/>
      <c r="CX53" s="396"/>
      <c r="CY53" s="396"/>
      <c r="CZ53" s="396"/>
      <c r="DA53" s="396"/>
      <c r="DB53" s="396"/>
      <c r="DC53" s="396"/>
      <c r="DD53" s="396"/>
      <c r="DE53" s="396"/>
      <c r="DF53" s="396"/>
      <c r="DG53" s="396"/>
      <c r="DH53" s="396"/>
      <c r="DI53" s="396"/>
      <c r="DJ53" s="396"/>
      <c r="DK53" s="396"/>
      <c r="DL53" s="396"/>
      <c r="DM53" s="396"/>
      <c r="DN53" s="396"/>
      <c r="DO53" s="396"/>
      <c r="DP53" s="396"/>
      <c r="DQ53" s="471"/>
      <c r="DR53" s="380">
        <v>0</v>
      </c>
      <c r="DS53" s="468"/>
      <c r="DT53" s="468"/>
      <c r="DU53" s="397"/>
      <c r="DV53" s="397"/>
      <c r="DW53" s="397"/>
      <c r="DX53" s="397"/>
      <c r="DY53" s="397"/>
      <c r="DZ53" s="397"/>
      <c r="EA53" s="397"/>
      <c r="EB53" s="397"/>
      <c r="EC53" s="397"/>
      <c r="ED53" s="397"/>
      <c r="EE53" s="397"/>
      <c r="EF53" s="397"/>
      <c r="EG53" s="397"/>
      <c r="EH53" s="397"/>
      <c r="EI53" s="397"/>
      <c r="EJ53" s="397"/>
      <c r="EK53" s="397"/>
      <c r="EL53" s="398"/>
      <c r="EM53" s="397"/>
      <c r="EN53" s="397"/>
      <c r="EO53" s="398"/>
      <c r="EP53" s="397"/>
      <c r="EQ53" s="463"/>
      <c r="ER53" s="398"/>
      <c r="ES53" s="397"/>
      <c r="ET53" s="397"/>
      <c r="EU53" s="398"/>
      <c r="EV53" s="397"/>
      <c r="EW53" s="397"/>
      <c r="EX53" s="398"/>
      <c r="EY53" s="397"/>
      <c r="EZ53" s="397"/>
      <c r="FA53" s="398"/>
      <c r="FB53" s="397"/>
      <c r="FC53" s="397"/>
      <c r="FD53" s="398"/>
      <c r="FE53" s="397"/>
      <c r="FF53" s="397"/>
      <c r="FG53" s="398"/>
      <c r="FH53" s="397"/>
      <c r="FI53" s="397"/>
      <c r="FJ53" s="398"/>
      <c r="FK53" s="397"/>
      <c r="FL53" s="397"/>
      <c r="FM53" s="398"/>
      <c r="FN53" s="397"/>
      <c r="FO53" s="397"/>
      <c r="FP53" s="447"/>
      <c r="FQ53" s="400"/>
      <c r="FR53" s="400"/>
      <c r="FS53" s="401"/>
      <c r="FT53" s="400"/>
      <c r="FU53" s="400"/>
      <c r="FV53" s="401"/>
      <c r="FW53" s="400"/>
      <c r="FX53" s="400"/>
      <c r="FY53" s="401"/>
      <c r="FZ53" s="400"/>
      <c r="GA53" s="400"/>
      <c r="GB53" s="401"/>
      <c r="GC53" s="400"/>
      <c r="GD53" s="400"/>
      <c r="GE53" s="401"/>
      <c r="GF53" s="400"/>
      <c r="GG53" s="400"/>
      <c r="GH53" s="401"/>
      <c r="GI53" s="400"/>
      <c r="GJ53" s="400"/>
      <c r="GK53" s="401"/>
      <c r="GL53" s="400"/>
      <c r="GM53" s="400"/>
      <c r="GN53" s="401"/>
      <c r="GO53" s="400"/>
      <c r="GP53" s="400"/>
      <c r="GQ53" s="401"/>
      <c r="GR53" s="400"/>
      <c r="GS53" s="402"/>
      <c r="GT53" s="403"/>
      <c r="GU53" s="404"/>
      <c r="GV53" s="404"/>
      <c r="GW53" s="404"/>
      <c r="GX53" s="404"/>
      <c r="GY53" s="405"/>
      <c r="GZ53" s="403"/>
      <c r="HA53" s="404"/>
      <c r="HB53" s="404"/>
      <c r="HC53" s="404"/>
      <c r="HD53" s="404"/>
      <c r="HE53" s="404"/>
      <c r="HF53" s="403"/>
      <c r="HG53" s="404"/>
      <c r="HH53" s="404"/>
      <c r="HI53" s="404"/>
      <c r="HJ53" s="404"/>
      <c r="HK53" s="404"/>
      <c r="HL53" s="404"/>
      <c r="HM53" s="404"/>
      <c r="HN53" s="404"/>
      <c r="HO53" s="404"/>
      <c r="HP53" s="404"/>
      <c r="HQ53" s="404"/>
      <c r="HR53" s="404"/>
      <c r="HS53" s="404"/>
      <c r="HT53" s="404"/>
      <c r="HU53" s="404"/>
      <c r="HV53" s="404"/>
      <c r="HW53" s="404"/>
      <c r="HX53" s="136">
        <f t="shared" si="6"/>
        <v>0</v>
      </c>
      <c r="HY53" s="84"/>
      <c r="HZ53" s="137"/>
      <c r="IA53" s="38">
        <f t="shared" si="7"/>
        <v>0</v>
      </c>
      <c r="IB53" s="91">
        <f t="shared" si="20"/>
        <v>0</v>
      </c>
      <c r="IC53" s="176" t="str">
        <f t="shared" si="8"/>
        <v/>
      </c>
      <c r="IE53" s="31">
        <f t="shared" si="9"/>
        <v>0</v>
      </c>
      <c r="IG53" s="97">
        <f t="shared" si="10"/>
        <v>0</v>
      </c>
      <c r="II53" s="97">
        <f t="shared" ca="1" si="11"/>
        <v>0</v>
      </c>
      <c r="IP53" s="56">
        <f t="shared" si="12"/>
        <v>0</v>
      </c>
      <c r="IQ53" s="56">
        <f t="shared" si="13"/>
        <v>0</v>
      </c>
      <c r="IR53" s="56">
        <f t="shared" si="14"/>
        <v>0</v>
      </c>
      <c r="IS53" s="56">
        <f t="shared" si="15"/>
        <v>0</v>
      </c>
      <c r="IT53" s="56">
        <f t="shared" si="16"/>
        <v>0</v>
      </c>
      <c r="JL53" s="39">
        <f t="shared" si="17"/>
        <v>0</v>
      </c>
      <c r="JM53" s="39">
        <f t="shared" si="18"/>
        <v>0</v>
      </c>
    </row>
    <row r="54" spans="1:273" s="4" customFormat="1" ht="15" hidden="1" customHeight="1">
      <c r="A54" s="146" t="str">
        <f t="shared" si="19"/>
        <v/>
      </c>
      <c r="B54" s="139">
        <f t="shared" si="5"/>
        <v>0</v>
      </c>
      <c r="C54" s="406"/>
      <c r="D54" s="384"/>
      <c r="E54" s="385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8"/>
      <c r="Q54" s="386"/>
      <c r="R54" s="407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90"/>
      <c r="AU54" s="390"/>
      <c r="AV54" s="390"/>
      <c r="AW54" s="390"/>
      <c r="AX54" s="391"/>
      <c r="AY54" s="392"/>
      <c r="AZ54" s="393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94"/>
      <c r="CD54" s="396"/>
      <c r="CE54" s="396"/>
      <c r="CF54" s="396"/>
      <c r="CG54" s="396"/>
      <c r="CH54" s="396"/>
      <c r="CI54" s="387"/>
      <c r="CJ54" s="396"/>
      <c r="CK54" s="396"/>
      <c r="CL54" s="396"/>
      <c r="CM54" s="396"/>
      <c r="CN54" s="396"/>
      <c r="CO54" s="396"/>
      <c r="CP54" s="396"/>
      <c r="CQ54" s="396"/>
      <c r="CR54" s="396"/>
      <c r="CS54" s="396"/>
      <c r="CT54" s="396"/>
      <c r="CU54" s="396"/>
      <c r="CV54" s="396"/>
      <c r="CW54" s="396"/>
      <c r="CX54" s="396"/>
      <c r="CY54" s="396"/>
      <c r="CZ54" s="396"/>
      <c r="DA54" s="396"/>
      <c r="DB54" s="396"/>
      <c r="DC54" s="396"/>
      <c r="DD54" s="396"/>
      <c r="DE54" s="396"/>
      <c r="DF54" s="396"/>
      <c r="DG54" s="396"/>
      <c r="DH54" s="396"/>
      <c r="DI54" s="396"/>
      <c r="DJ54" s="396"/>
      <c r="DK54" s="396"/>
      <c r="DL54" s="396"/>
      <c r="DM54" s="396"/>
      <c r="DN54" s="396"/>
      <c r="DO54" s="396"/>
      <c r="DP54" s="396"/>
      <c r="DQ54" s="408"/>
      <c r="DR54" s="380">
        <v>0</v>
      </c>
      <c r="DS54" s="468"/>
      <c r="DT54" s="468"/>
      <c r="DU54" s="397"/>
      <c r="DV54" s="397"/>
      <c r="DW54" s="397"/>
      <c r="DX54" s="397"/>
      <c r="DY54" s="397"/>
      <c r="DZ54" s="397"/>
      <c r="EA54" s="397"/>
      <c r="EB54" s="397"/>
      <c r="EC54" s="397"/>
      <c r="ED54" s="397"/>
      <c r="EE54" s="397"/>
      <c r="EF54" s="397"/>
      <c r="EG54" s="397"/>
      <c r="EH54" s="397"/>
      <c r="EI54" s="397"/>
      <c r="EJ54" s="397"/>
      <c r="EK54" s="397"/>
      <c r="EL54" s="398"/>
      <c r="EM54" s="397"/>
      <c r="EN54" s="397"/>
      <c r="EO54" s="398"/>
      <c r="EP54" s="397"/>
      <c r="EQ54" s="463"/>
      <c r="ER54" s="398"/>
      <c r="ES54" s="397"/>
      <c r="ET54" s="397"/>
      <c r="EU54" s="398"/>
      <c r="EV54" s="397"/>
      <c r="EW54" s="397"/>
      <c r="EX54" s="398"/>
      <c r="EY54" s="397"/>
      <c r="EZ54" s="397"/>
      <c r="FA54" s="398"/>
      <c r="FB54" s="397"/>
      <c r="FC54" s="397"/>
      <c r="FD54" s="398"/>
      <c r="FE54" s="397"/>
      <c r="FF54" s="397"/>
      <c r="FG54" s="398"/>
      <c r="FH54" s="397"/>
      <c r="FI54" s="397"/>
      <c r="FJ54" s="398"/>
      <c r="FK54" s="397"/>
      <c r="FL54" s="397"/>
      <c r="FM54" s="398"/>
      <c r="FN54" s="397"/>
      <c r="FO54" s="397"/>
      <c r="FP54" s="447"/>
      <c r="FQ54" s="400"/>
      <c r="FR54" s="400"/>
      <c r="FS54" s="401"/>
      <c r="FT54" s="400"/>
      <c r="FU54" s="400"/>
      <c r="FV54" s="401"/>
      <c r="FW54" s="400"/>
      <c r="FX54" s="400"/>
      <c r="FY54" s="401"/>
      <c r="FZ54" s="400"/>
      <c r="GA54" s="400"/>
      <c r="GB54" s="401"/>
      <c r="GC54" s="400"/>
      <c r="GD54" s="400"/>
      <c r="GE54" s="401"/>
      <c r="GF54" s="400"/>
      <c r="GG54" s="400"/>
      <c r="GH54" s="401"/>
      <c r="GI54" s="400"/>
      <c r="GJ54" s="400"/>
      <c r="GK54" s="401"/>
      <c r="GL54" s="400"/>
      <c r="GM54" s="400"/>
      <c r="GN54" s="401"/>
      <c r="GO54" s="400"/>
      <c r="GP54" s="400"/>
      <c r="GQ54" s="401"/>
      <c r="GR54" s="400"/>
      <c r="GS54" s="402"/>
      <c r="GT54" s="403"/>
      <c r="GU54" s="404"/>
      <c r="GV54" s="404"/>
      <c r="GW54" s="404"/>
      <c r="GX54" s="404"/>
      <c r="GY54" s="405"/>
      <c r="GZ54" s="403"/>
      <c r="HA54" s="404"/>
      <c r="HB54" s="404"/>
      <c r="HC54" s="404"/>
      <c r="HD54" s="404"/>
      <c r="HE54" s="404"/>
      <c r="HF54" s="403"/>
      <c r="HG54" s="404"/>
      <c r="HH54" s="404"/>
      <c r="HI54" s="404"/>
      <c r="HJ54" s="404"/>
      <c r="HK54" s="404"/>
      <c r="HL54" s="404"/>
      <c r="HM54" s="404"/>
      <c r="HN54" s="404"/>
      <c r="HO54" s="404"/>
      <c r="HP54" s="404"/>
      <c r="HQ54" s="404"/>
      <c r="HR54" s="404"/>
      <c r="HS54" s="404"/>
      <c r="HT54" s="404"/>
      <c r="HU54" s="404"/>
      <c r="HV54" s="404"/>
      <c r="HW54" s="404"/>
      <c r="HX54" s="136">
        <f t="shared" si="6"/>
        <v>0</v>
      </c>
      <c r="HY54" s="84"/>
      <c r="HZ54" s="137"/>
      <c r="IA54" s="38">
        <f t="shared" si="7"/>
        <v>0</v>
      </c>
      <c r="IB54" s="91">
        <f t="shared" si="20"/>
        <v>0</v>
      </c>
      <c r="IC54" s="176" t="str">
        <f t="shared" si="8"/>
        <v/>
      </c>
      <c r="IE54" s="31">
        <f t="shared" si="9"/>
        <v>0</v>
      </c>
      <c r="IG54" s="97">
        <f t="shared" si="10"/>
        <v>0</v>
      </c>
      <c r="II54" s="97">
        <f t="shared" ca="1" si="11"/>
        <v>0</v>
      </c>
      <c r="IP54" s="56">
        <f t="shared" si="12"/>
        <v>0</v>
      </c>
      <c r="IQ54" s="56">
        <f t="shared" si="13"/>
        <v>0</v>
      </c>
      <c r="IR54" s="56">
        <f t="shared" si="14"/>
        <v>0</v>
      </c>
      <c r="IS54" s="56">
        <f t="shared" si="15"/>
        <v>0</v>
      </c>
      <c r="IT54" s="56">
        <f t="shared" si="16"/>
        <v>0</v>
      </c>
      <c r="JL54" s="39">
        <f t="shared" si="17"/>
        <v>0</v>
      </c>
      <c r="JM54" s="39">
        <f t="shared" si="18"/>
        <v>0</v>
      </c>
    </row>
    <row r="55" spans="1:273" s="4" customFormat="1" ht="15" hidden="1" customHeight="1">
      <c r="A55" s="146" t="str">
        <f t="shared" si="19"/>
        <v/>
      </c>
      <c r="B55" s="139">
        <f t="shared" si="5"/>
        <v>0</v>
      </c>
      <c r="C55" s="406"/>
      <c r="D55" s="384"/>
      <c r="E55" s="385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8"/>
      <c r="Q55" s="386"/>
      <c r="R55" s="407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90"/>
      <c r="AU55" s="390"/>
      <c r="AV55" s="390"/>
      <c r="AW55" s="390"/>
      <c r="AX55" s="391"/>
      <c r="AY55" s="392"/>
      <c r="AZ55" s="393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7"/>
      <c r="CA55" s="387"/>
      <c r="CB55" s="387"/>
      <c r="CC55" s="394"/>
      <c r="CD55" s="396"/>
      <c r="CE55" s="396"/>
      <c r="CF55" s="396"/>
      <c r="CG55" s="396"/>
      <c r="CH55" s="396"/>
      <c r="CI55" s="387"/>
      <c r="CJ55" s="396"/>
      <c r="CK55" s="396"/>
      <c r="CL55" s="396"/>
      <c r="CM55" s="396"/>
      <c r="CN55" s="396"/>
      <c r="CO55" s="396"/>
      <c r="CP55" s="396"/>
      <c r="CQ55" s="396"/>
      <c r="CR55" s="396"/>
      <c r="CS55" s="396"/>
      <c r="CT55" s="396"/>
      <c r="CU55" s="396"/>
      <c r="CV55" s="396"/>
      <c r="CW55" s="396"/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  <c r="DH55" s="396"/>
      <c r="DI55" s="396"/>
      <c r="DJ55" s="396"/>
      <c r="DK55" s="396"/>
      <c r="DL55" s="396"/>
      <c r="DM55" s="396"/>
      <c r="DN55" s="396"/>
      <c r="DO55" s="396"/>
      <c r="DP55" s="396"/>
      <c r="DQ55" s="408"/>
      <c r="DR55" s="380">
        <v>0</v>
      </c>
      <c r="DS55" s="468"/>
      <c r="DT55" s="468"/>
      <c r="DU55" s="397"/>
      <c r="DV55" s="397"/>
      <c r="DW55" s="397"/>
      <c r="DX55" s="397"/>
      <c r="DY55" s="397"/>
      <c r="DZ55" s="397"/>
      <c r="EA55" s="397"/>
      <c r="EB55" s="397"/>
      <c r="EC55" s="397"/>
      <c r="ED55" s="397"/>
      <c r="EE55" s="397"/>
      <c r="EF55" s="397"/>
      <c r="EG55" s="397"/>
      <c r="EH55" s="397"/>
      <c r="EI55" s="397"/>
      <c r="EJ55" s="397"/>
      <c r="EK55" s="397"/>
      <c r="EL55" s="398"/>
      <c r="EM55" s="397"/>
      <c r="EN55" s="397"/>
      <c r="EO55" s="398"/>
      <c r="EP55" s="397"/>
      <c r="EQ55" s="463"/>
      <c r="ER55" s="398"/>
      <c r="ES55" s="397"/>
      <c r="ET55" s="397"/>
      <c r="EU55" s="398"/>
      <c r="EV55" s="397"/>
      <c r="EW55" s="397"/>
      <c r="EX55" s="398"/>
      <c r="EY55" s="397"/>
      <c r="EZ55" s="397"/>
      <c r="FA55" s="398"/>
      <c r="FB55" s="397"/>
      <c r="FC55" s="397"/>
      <c r="FD55" s="398"/>
      <c r="FE55" s="397"/>
      <c r="FF55" s="397"/>
      <c r="FG55" s="398"/>
      <c r="FH55" s="397"/>
      <c r="FI55" s="397"/>
      <c r="FJ55" s="398"/>
      <c r="FK55" s="397"/>
      <c r="FL55" s="397"/>
      <c r="FM55" s="398"/>
      <c r="FN55" s="397"/>
      <c r="FO55" s="397"/>
      <c r="FP55" s="447"/>
      <c r="FQ55" s="400"/>
      <c r="FR55" s="400"/>
      <c r="FS55" s="401"/>
      <c r="FT55" s="400"/>
      <c r="FU55" s="400"/>
      <c r="FV55" s="401"/>
      <c r="FW55" s="400"/>
      <c r="FX55" s="400"/>
      <c r="FY55" s="401"/>
      <c r="FZ55" s="400"/>
      <c r="GA55" s="400"/>
      <c r="GB55" s="401"/>
      <c r="GC55" s="400"/>
      <c r="GD55" s="400"/>
      <c r="GE55" s="401"/>
      <c r="GF55" s="400"/>
      <c r="GG55" s="400"/>
      <c r="GH55" s="401"/>
      <c r="GI55" s="400"/>
      <c r="GJ55" s="400"/>
      <c r="GK55" s="401"/>
      <c r="GL55" s="400"/>
      <c r="GM55" s="400"/>
      <c r="GN55" s="401"/>
      <c r="GO55" s="400"/>
      <c r="GP55" s="400"/>
      <c r="GQ55" s="401"/>
      <c r="GR55" s="400"/>
      <c r="GS55" s="402"/>
      <c r="GT55" s="403"/>
      <c r="GU55" s="404"/>
      <c r="GV55" s="404"/>
      <c r="GW55" s="404"/>
      <c r="GX55" s="404"/>
      <c r="GY55" s="405"/>
      <c r="GZ55" s="403"/>
      <c r="HA55" s="404"/>
      <c r="HB55" s="404"/>
      <c r="HC55" s="404"/>
      <c r="HD55" s="404"/>
      <c r="HE55" s="404"/>
      <c r="HF55" s="403"/>
      <c r="HG55" s="404"/>
      <c r="HH55" s="404"/>
      <c r="HI55" s="404"/>
      <c r="HJ55" s="404"/>
      <c r="HK55" s="404"/>
      <c r="HL55" s="404"/>
      <c r="HM55" s="404"/>
      <c r="HN55" s="404"/>
      <c r="HO55" s="404"/>
      <c r="HP55" s="404"/>
      <c r="HQ55" s="404"/>
      <c r="HR55" s="404"/>
      <c r="HS55" s="404"/>
      <c r="HT55" s="404"/>
      <c r="HU55" s="404"/>
      <c r="HV55" s="404"/>
      <c r="HW55" s="404"/>
      <c r="HX55" s="136">
        <f t="shared" si="6"/>
        <v>0</v>
      </c>
      <c r="HY55" s="84"/>
      <c r="HZ55" s="137"/>
      <c r="IA55" s="38">
        <f t="shared" si="7"/>
        <v>0</v>
      </c>
      <c r="IB55" s="91">
        <f t="shared" si="20"/>
        <v>0</v>
      </c>
      <c r="IC55" s="176" t="str">
        <f t="shared" si="8"/>
        <v/>
      </c>
      <c r="IE55" s="31">
        <f t="shared" si="9"/>
        <v>0</v>
      </c>
      <c r="IG55" s="97">
        <f t="shared" si="10"/>
        <v>0</v>
      </c>
      <c r="II55" s="97">
        <f t="shared" ca="1" si="11"/>
        <v>0</v>
      </c>
      <c r="IP55" s="56">
        <f t="shared" si="12"/>
        <v>0</v>
      </c>
      <c r="IQ55" s="56">
        <f t="shared" si="13"/>
        <v>0</v>
      </c>
      <c r="IR55" s="56">
        <f t="shared" si="14"/>
        <v>0</v>
      </c>
      <c r="IS55" s="56">
        <f t="shared" si="15"/>
        <v>0</v>
      </c>
      <c r="IT55" s="56">
        <f t="shared" si="16"/>
        <v>0</v>
      </c>
      <c r="JL55" s="39">
        <f t="shared" si="17"/>
        <v>0</v>
      </c>
      <c r="JM55" s="39">
        <f t="shared" si="18"/>
        <v>0</v>
      </c>
    </row>
    <row r="56" spans="1:273" s="4" customFormat="1" ht="15" hidden="1" customHeight="1">
      <c r="A56" s="146" t="str">
        <f t="shared" si="19"/>
        <v/>
      </c>
      <c r="B56" s="139">
        <f t="shared" si="5"/>
        <v>0</v>
      </c>
      <c r="C56" s="406"/>
      <c r="D56" s="384"/>
      <c r="E56" s="385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8"/>
      <c r="Q56" s="386"/>
      <c r="R56" s="407"/>
      <c r="S56" s="386"/>
      <c r="T56" s="386"/>
      <c r="U56" s="386"/>
      <c r="V56" s="386"/>
      <c r="W56" s="386"/>
      <c r="X56" s="386"/>
      <c r="Y56" s="386"/>
      <c r="Z56" s="386"/>
      <c r="AA56" s="386" t="s">
        <v>80</v>
      </c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90"/>
      <c r="AU56" s="390"/>
      <c r="AV56" s="390"/>
      <c r="AW56" s="390"/>
      <c r="AX56" s="391"/>
      <c r="AY56" s="392"/>
      <c r="AZ56" s="393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  <c r="BR56" s="387"/>
      <c r="BS56" s="387"/>
      <c r="BT56" s="387"/>
      <c r="BU56" s="387"/>
      <c r="BV56" s="387"/>
      <c r="BW56" s="387"/>
      <c r="BX56" s="387"/>
      <c r="BY56" s="387"/>
      <c r="BZ56" s="387"/>
      <c r="CA56" s="387"/>
      <c r="CB56" s="387"/>
      <c r="CC56" s="394"/>
      <c r="CD56" s="396"/>
      <c r="CE56" s="396"/>
      <c r="CF56" s="396"/>
      <c r="CG56" s="396"/>
      <c r="CH56" s="396"/>
      <c r="CI56" s="387"/>
      <c r="CJ56" s="396"/>
      <c r="CK56" s="396"/>
      <c r="CL56" s="396"/>
      <c r="CM56" s="396"/>
      <c r="CN56" s="396"/>
      <c r="CO56" s="396"/>
      <c r="CP56" s="396"/>
      <c r="CQ56" s="396"/>
      <c r="CR56" s="396"/>
      <c r="CS56" s="396"/>
      <c r="CT56" s="396"/>
      <c r="CU56" s="396"/>
      <c r="CV56" s="396"/>
      <c r="CW56" s="396"/>
      <c r="CX56" s="396"/>
      <c r="CY56" s="396"/>
      <c r="CZ56" s="396"/>
      <c r="DA56" s="396"/>
      <c r="DB56" s="396"/>
      <c r="DC56" s="396"/>
      <c r="DD56" s="396"/>
      <c r="DE56" s="396"/>
      <c r="DF56" s="396"/>
      <c r="DG56" s="396"/>
      <c r="DH56" s="396"/>
      <c r="DI56" s="396"/>
      <c r="DJ56" s="396"/>
      <c r="DK56" s="396"/>
      <c r="DL56" s="396"/>
      <c r="DM56" s="396"/>
      <c r="DN56" s="396"/>
      <c r="DO56" s="396"/>
      <c r="DP56" s="396"/>
      <c r="DQ56" s="408"/>
      <c r="DR56" s="380">
        <v>0</v>
      </c>
      <c r="DS56" s="468"/>
      <c r="DT56" s="468"/>
      <c r="DU56" s="397"/>
      <c r="DV56" s="397"/>
      <c r="DW56" s="397"/>
      <c r="DX56" s="397"/>
      <c r="DY56" s="397"/>
      <c r="DZ56" s="397"/>
      <c r="EA56" s="397"/>
      <c r="EB56" s="397"/>
      <c r="EC56" s="397"/>
      <c r="ED56" s="397"/>
      <c r="EE56" s="397"/>
      <c r="EF56" s="397"/>
      <c r="EG56" s="397"/>
      <c r="EH56" s="397"/>
      <c r="EI56" s="397"/>
      <c r="EJ56" s="397"/>
      <c r="EK56" s="397"/>
      <c r="EL56" s="398"/>
      <c r="EM56" s="397"/>
      <c r="EN56" s="397"/>
      <c r="EO56" s="398"/>
      <c r="EP56" s="397"/>
      <c r="EQ56" s="463"/>
      <c r="ER56" s="398"/>
      <c r="ES56" s="397"/>
      <c r="ET56" s="397"/>
      <c r="EU56" s="398"/>
      <c r="EV56" s="397"/>
      <c r="EW56" s="397"/>
      <c r="EX56" s="398"/>
      <c r="EY56" s="397"/>
      <c r="EZ56" s="397"/>
      <c r="FA56" s="398"/>
      <c r="FB56" s="397"/>
      <c r="FC56" s="397"/>
      <c r="FD56" s="398"/>
      <c r="FE56" s="397"/>
      <c r="FF56" s="397"/>
      <c r="FG56" s="398"/>
      <c r="FH56" s="397"/>
      <c r="FI56" s="397"/>
      <c r="FJ56" s="398"/>
      <c r="FK56" s="397"/>
      <c r="FL56" s="397"/>
      <c r="FM56" s="398"/>
      <c r="FN56" s="397"/>
      <c r="FO56" s="397"/>
      <c r="FP56" s="447"/>
      <c r="FQ56" s="400"/>
      <c r="FR56" s="400"/>
      <c r="FS56" s="401"/>
      <c r="FT56" s="400"/>
      <c r="FU56" s="400"/>
      <c r="FV56" s="401"/>
      <c r="FW56" s="400"/>
      <c r="FX56" s="400"/>
      <c r="FY56" s="401"/>
      <c r="FZ56" s="400"/>
      <c r="GA56" s="400"/>
      <c r="GB56" s="401"/>
      <c r="GC56" s="400"/>
      <c r="GD56" s="400"/>
      <c r="GE56" s="401"/>
      <c r="GF56" s="400"/>
      <c r="GG56" s="400"/>
      <c r="GH56" s="401"/>
      <c r="GI56" s="400"/>
      <c r="GJ56" s="400"/>
      <c r="GK56" s="401"/>
      <c r="GL56" s="400"/>
      <c r="GM56" s="400"/>
      <c r="GN56" s="401"/>
      <c r="GO56" s="400"/>
      <c r="GP56" s="400"/>
      <c r="GQ56" s="401"/>
      <c r="GR56" s="400"/>
      <c r="GS56" s="402"/>
      <c r="GT56" s="403"/>
      <c r="GU56" s="404"/>
      <c r="GV56" s="404"/>
      <c r="GW56" s="404"/>
      <c r="GX56" s="404"/>
      <c r="GY56" s="405"/>
      <c r="GZ56" s="403"/>
      <c r="HA56" s="404"/>
      <c r="HB56" s="404"/>
      <c r="HC56" s="404"/>
      <c r="HD56" s="404"/>
      <c r="HE56" s="404"/>
      <c r="HF56" s="403"/>
      <c r="HG56" s="404"/>
      <c r="HH56" s="404"/>
      <c r="HI56" s="404"/>
      <c r="HJ56" s="404"/>
      <c r="HK56" s="404"/>
      <c r="HL56" s="404"/>
      <c r="HM56" s="404"/>
      <c r="HN56" s="404"/>
      <c r="HO56" s="404"/>
      <c r="HP56" s="404"/>
      <c r="HQ56" s="404"/>
      <c r="HR56" s="404"/>
      <c r="HS56" s="404"/>
      <c r="HT56" s="404"/>
      <c r="HU56" s="404"/>
      <c r="HV56" s="404"/>
      <c r="HW56" s="404"/>
      <c r="HX56" s="136">
        <f t="shared" si="6"/>
        <v>0</v>
      </c>
      <c r="HY56" s="73"/>
      <c r="HZ56" s="76"/>
      <c r="IA56" s="38">
        <f t="shared" si="7"/>
        <v>0</v>
      </c>
      <c r="IB56" s="91">
        <f t="shared" si="20"/>
        <v>0</v>
      </c>
      <c r="IC56" s="176" t="str">
        <f t="shared" si="8"/>
        <v/>
      </c>
      <c r="IE56" s="31">
        <f t="shared" si="9"/>
        <v>0</v>
      </c>
      <c r="IG56" s="97">
        <f t="shared" si="10"/>
        <v>0</v>
      </c>
      <c r="II56" s="97">
        <f t="shared" ca="1" si="11"/>
        <v>0</v>
      </c>
      <c r="IP56" s="56">
        <f t="shared" si="12"/>
        <v>0</v>
      </c>
      <c r="IQ56" s="56">
        <f t="shared" si="13"/>
        <v>0</v>
      </c>
      <c r="IR56" s="56">
        <f t="shared" si="14"/>
        <v>0</v>
      </c>
      <c r="IS56" s="56">
        <f t="shared" si="15"/>
        <v>0</v>
      </c>
      <c r="IT56" s="56">
        <f t="shared" si="16"/>
        <v>0</v>
      </c>
      <c r="JL56" s="39">
        <f t="shared" si="17"/>
        <v>0</v>
      </c>
      <c r="JM56" s="39">
        <f t="shared" si="18"/>
        <v>0</v>
      </c>
    </row>
    <row r="57" spans="1:273" s="4" customFormat="1" ht="5.0999999999999996" customHeight="1">
      <c r="A57" s="149"/>
      <c r="B57" s="40"/>
      <c r="C57" s="406"/>
      <c r="D57" s="384"/>
      <c r="E57" s="385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8"/>
      <c r="Q57" s="386"/>
      <c r="R57" s="407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90"/>
      <c r="AU57" s="409"/>
      <c r="AV57" s="409"/>
      <c r="AW57" s="409"/>
      <c r="AX57" s="410"/>
      <c r="AY57" s="392"/>
      <c r="AZ57" s="393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387"/>
      <c r="BU57" s="387"/>
      <c r="BV57" s="387"/>
      <c r="BW57" s="387"/>
      <c r="BX57" s="387"/>
      <c r="BY57" s="387"/>
      <c r="BZ57" s="387"/>
      <c r="CA57" s="387"/>
      <c r="CB57" s="387"/>
      <c r="CC57" s="394"/>
      <c r="CD57" s="396"/>
      <c r="CE57" s="396"/>
      <c r="CF57" s="396"/>
      <c r="CG57" s="396"/>
      <c r="CH57" s="396"/>
      <c r="CI57" s="387"/>
      <c r="CJ57" s="396"/>
      <c r="CK57" s="396"/>
      <c r="CL57" s="396"/>
      <c r="CM57" s="396"/>
      <c r="CN57" s="396"/>
      <c r="CO57" s="396"/>
      <c r="CP57" s="396"/>
      <c r="CQ57" s="396"/>
      <c r="CR57" s="396"/>
      <c r="CS57" s="396"/>
      <c r="CT57" s="396"/>
      <c r="CU57" s="396"/>
      <c r="CV57" s="396"/>
      <c r="CW57" s="396"/>
      <c r="CX57" s="396"/>
      <c r="CY57" s="396"/>
      <c r="CZ57" s="396"/>
      <c r="DA57" s="396"/>
      <c r="DB57" s="396"/>
      <c r="DC57" s="396"/>
      <c r="DD57" s="396"/>
      <c r="DE57" s="396"/>
      <c r="DF57" s="396"/>
      <c r="DG57" s="396"/>
      <c r="DH57" s="396"/>
      <c r="DI57" s="396"/>
      <c r="DJ57" s="396"/>
      <c r="DK57" s="396"/>
      <c r="DL57" s="396"/>
      <c r="DM57" s="396"/>
      <c r="DN57" s="396"/>
      <c r="DO57" s="396"/>
      <c r="DP57" s="396"/>
      <c r="DQ57" s="408"/>
      <c r="DR57" s="380">
        <v>0</v>
      </c>
      <c r="DS57" s="468"/>
      <c r="DT57" s="468"/>
      <c r="DU57" s="397"/>
      <c r="DV57" s="397"/>
      <c r="DW57" s="397"/>
      <c r="DX57" s="397"/>
      <c r="DY57" s="397"/>
      <c r="DZ57" s="397"/>
      <c r="EA57" s="397"/>
      <c r="EB57" s="397"/>
      <c r="EC57" s="397"/>
      <c r="ED57" s="397"/>
      <c r="EE57" s="397"/>
      <c r="EF57" s="397"/>
      <c r="EG57" s="397"/>
      <c r="EH57" s="397"/>
      <c r="EI57" s="397"/>
      <c r="EJ57" s="397"/>
      <c r="EK57" s="397"/>
      <c r="EL57" s="398"/>
      <c r="EM57" s="397"/>
      <c r="EN57" s="397"/>
      <c r="EO57" s="398"/>
      <c r="EP57" s="397"/>
      <c r="EQ57" s="463"/>
      <c r="ER57" s="398"/>
      <c r="ES57" s="397"/>
      <c r="ET57" s="397"/>
      <c r="EU57" s="398"/>
      <c r="EV57" s="397"/>
      <c r="EW57" s="397"/>
      <c r="EX57" s="398"/>
      <c r="EY57" s="397"/>
      <c r="EZ57" s="397"/>
      <c r="FA57" s="398"/>
      <c r="FB57" s="397"/>
      <c r="FC57" s="397"/>
      <c r="FD57" s="398"/>
      <c r="FE57" s="397"/>
      <c r="FF57" s="397"/>
      <c r="FG57" s="398"/>
      <c r="FH57" s="397"/>
      <c r="FI57" s="397"/>
      <c r="FJ57" s="398"/>
      <c r="FK57" s="397"/>
      <c r="FL57" s="397"/>
      <c r="FM57" s="398"/>
      <c r="FN57" s="397"/>
      <c r="FO57" s="397"/>
      <c r="FP57" s="447"/>
      <c r="FQ57" s="400"/>
      <c r="FR57" s="400"/>
      <c r="FS57" s="401"/>
      <c r="FT57" s="400"/>
      <c r="FU57" s="400"/>
      <c r="FV57" s="401"/>
      <c r="FW57" s="400"/>
      <c r="FX57" s="400"/>
      <c r="FY57" s="401"/>
      <c r="FZ57" s="400"/>
      <c r="GA57" s="400"/>
      <c r="GB57" s="401"/>
      <c r="GC57" s="400"/>
      <c r="GD57" s="400"/>
      <c r="GE57" s="401"/>
      <c r="GF57" s="400"/>
      <c r="GG57" s="400"/>
      <c r="GH57" s="401"/>
      <c r="GI57" s="400"/>
      <c r="GJ57" s="400"/>
      <c r="GK57" s="401"/>
      <c r="GL57" s="400"/>
      <c r="GM57" s="400"/>
      <c r="GN57" s="401"/>
      <c r="GO57" s="400"/>
      <c r="GP57" s="400"/>
      <c r="GQ57" s="401"/>
      <c r="GR57" s="400"/>
      <c r="GS57" s="402"/>
      <c r="GT57" s="403"/>
      <c r="GU57" s="404"/>
      <c r="GV57" s="404"/>
      <c r="GW57" s="404"/>
      <c r="GX57" s="404"/>
      <c r="GY57" s="405"/>
      <c r="GZ57" s="403"/>
      <c r="HA57" s="404"/>
      <c r="HB57" s="404"/>
      <c r="HC57" s="404"/>
      <c r="HD57" s="404"/>
      <c r="HE57" s="404"/>
      <c r="HF57" s="403"/>
      <c r="HG57" s="404"/>
      <c r="HH57" s="404"/>
      <c r="HI57" s="404"/>
      <c r="HJ57" s="404"/>
      <c r="HK57" s="404"/>
      <c r="HL57" s="404"/>
      <c r="HM57" s="404"/>
      <c r="HN57" s="404"/>
      <c r="HO57" s="404"/>
      <c r="HP57" s="404"/>
      <c r="HQ57" s="404"/>
      <c r="HR57" s="404"/>
      <c r="HS57" s="404"/>
      <c r="HT57" s="404"/>
      <c r="HU57" s="404"/>
      <c r="HV57" s="404"/>
      <c r="HW57" s="404"/>
      <c r="HX57" s="98"/>
      <c r="HY57" s="71"/>
      <c r="HZ57" s="58"/>
      <c r="IA57" s="5"/>
      <c r="IB57" s="91"/>
      <c r="IG57" s="91"/>
      <c r="II57" s="97"/>
      <c r="IP57" s="56"/>
      <c r="IQ57" s="56"/>
      <c r="IR57" s="56"/>
      <c r="IS57" s="56"/>
      <c r="IT57" s="56"/>
    </row>
    <row r="58" spans="1:273" s="4" customFormat="1" ht="24" customHeight="1" thickBot="1">
      <c r="A58" s="149"/>
      <c r="B58" s="3"/>
      <c r="C58" s="411" t="s">
        <v>24</v>
      </c>
      <c r="D58" s="384"/>
      <c r="E58" s="385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8"/>
      <c r="Q58" s="386"/>
      <c r="R58" s="407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90"/>
      <c r="AU58" s="409"/>
      <c r="AV58" s="409"/>
      <c r="AW58" s="409"/>
      <c r="AX58" s="410"/>
      <c r="AY58" s="392"/>
      <c r="AZ58" s="393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BZ58" s="387"/>
      <c r="CA58" s="387"/>
      <c r="CB58" s="387"/>
      <c r="CC58" s="394"/>
      <c r="CD58" s="396"/>
      <c r="CE58" s="396"/>
      <c r="CF58" s="396"/>
      <c r="CG58" s="396"/>
      <c r="CH58" s="396"/>
      <c r="CI58" s="387"/>
      <c r="CJ58" s="396"/>
      <c r="CK58" s="396"/>
      <c r="CL58" s="396"/>
      <c r="CM58" s="396"/>
      <c r="CN58" s="396"/>
      <c r="CO58" s="396"/>
      <c r="CP58" s="396"/>
      <c r="CQ58" s="396"/>
      <c r="CR58" s="396"/>
      <c r="CS58" s="396"/>
      <c r="CT58" s="396"/>
      <c r="CU58" s="396"/>
      <c r="CV58" s="396"/>
      <c r="CW58" s="396"/>
      <c r="CX58" s="396"/>
      <c r="CY58" s="396"/>
      <c r="CZ58" s="396"/>
      <c r="DA58" s="396"/>
      <c r="DB58" s="396"/>
      <c r="DC58" s="396"/>
      <c r="DD58" s="396"/>
      <c r="DE58" s="396"/>
      <c r="DF58" s="396"/>
      <c r="DG58" s="396"/>
      <c r="DH58" s="396"/>
      <c r="DI58" s="396"/>
      <c r="DJ58" s="396"/>
      <c r="DK58" s="396"/>
      <c r="DL58" s="396"/>
      <c r="DM58" s="396"/>
      <c r="DN58" s="396"/>
      <c r="DO58" s="396"/>
      <c r="DP58" s="396"/>
      <c r="DQ58" s="408"/>
      <c r="DR58" s="380">
        <v>0</v>
      </c>
      <c r="DS58" s="472"/>
      <c r="DT58" s="472"/>
      <c r="DU58" s="397"/>
      <c r="DV58" s="397"/>
      <c r="DW58" s="397"/>
      <c r="DX58" s="397"/>
      <c r="DY58" s="397"/>
      <c r="DZ58" s="397"/>
      <c r="EA58" s="397"/>
      <c r="EB58" s="397"/>
      <c r="EC58" s="397"/>
      <c r="ED58" s="397"/>
      <c r="EE58" s="397"/>
      <c r="EF58" s="397"/>
      <c r="EG58" s="397"/>
      <c r="EH58" s="397"/>
      <c r="EI58" s="397"/>
      <c r="EJ58" s="397"/>
      <c r="EK58" s="397"/>
      <c r="EL58" s="398"/>
      <c r="EM58" s="397"/>
      <c r="EN58" s="397"/>
      <c r="EO58" s="398"/>
      <c r="EP58" s="397"/>
      <c r="EQ58" s="463"/>
      <c r="ER58" s="398"/>
      <c r="ES58" s="397"/>
      <c r="ET58" s="397"/>
      <c r="EU58" s="412"/>
      <c r="EV58" s="413"/>
      <c r="EW58" s="413"/>
      <c r="EX58" s="412"/>
      <c r="EY58" s="413"/>
      <c r="EZ58" s="413"/>
      <c r="FA58" s="412"/>
      <c r="FB58" s="413"/>
      <c r="FC58" s="413"/>
      <c r="FD58" s="412"/>
      <c r="FE58" s="413"/>
      <c r="FF58" s="413"/>
      <c r="FG58" s="412"/>
      <c r="FH58" s="413"/>
      <c r="FI58" s="413"/>
      <c r="FJ58" s="412"/>
      <c r="FK58" s="413"/>
      <c r="FL58" s="413"/>
      <c r="FM58" s="398"/>
      <c r="FN58" s="397"/>
      <c r="FO58" s="397"/>
      <c r="FP58" s="447"/>
      <c r="FQ58" s="400"/>
      <c r="FR58" s="400"/>
      <c r="FS58" s="401"/>
      <c r="FT58" s="400"/>
      <c r="FU58" s="400"/>
      <c r="FV58" s="401"/>
      <c r="FW58" s="400"/>
      <c r="FX58" s="400"/>
      <c r="FY58" s="401"/>
      <c r="FZ58" s="400"/>
      <c r="GA58" s="400"/>
      <c r="GB58" s="401"/>
      <c r="GC58" s="400"/>
      <c r="GD58" s="400"/>
      <c r="GE58" s="401"/>
      <c r="GF58" s="400"/>
      <c r="GG58" s="400"/>
      <c r="GH58" s="401"/>
      <c r="GI58" s="400"/>
      <c r="GJ58" s="400"/>
      <c r="GK58" s="401"/>
      <c r="GL58" s="400"/>
      <c r="GM58" s="400"/>
      <c r="GN58" s="401"/>
      <c r="GO58" s="400"/>
      <c r="GP58" s="400"/>
      <c r="GQ58" s="401"/>
      <c r="GR58" s="400"/>
      <c r="GS58" s="402"/>
      <c r="GT58" s="403"/>
      <c r="GU58" s="404"/>
      <c r="GV58" s="404"/>
      <c r="GW58" s="404"/>
      <c r="GX58" s="404"/>
      <c r="GY58" s="405"/>
      <c r="GZ58" s="403"/>
      <c r="HA58" s="404"/>
      <c r="HB58" s="404"/>
      <c r="HC58" s="404"/>
      <c r="HD58" s="404"/>
      <c r="HE58" s="404"/>
      <c r="HF58" s="403"/>
      <c r="HG58" s="404"/>
      <c r="HH58" s="404"/>
      <c r="HI58" s="404"/>
      <c r="HJ58" s="404"/>
      <c r="HK58" s="404"/>
      <c r="HL58" s="404"/>
      <c r="HM58" s="404"/>
      <c r="HN58" s="404"/>
      <c r="HO58" s="404"/>
      <c r="HP58" s="404"/>
      <c r="HQ58" s="404"/>
      <c r="HR58" s="404"/>
      <c r="HS58" s="404"/>
      <c r="HT58" s="404"/>
      <c r="HU58" s="404"/>
      <c r="HV58" s="404"/>
      <c r="HW58" s="404"/>
      <c r="HX58" s="98"/>
      <c r="HY58" s="71"/>
      <c r="HZ58" s="58"/>
      <c r="IA58" s="5"/>
      <c r="IB58" s="91"/>
      <c r="IG58" s="91"/>
      <c r="II58" s="97"/>
      <c r="IP58" s="57">
        <f>SUM(IP59:IP67)</f>
        <v>0</v>
      </c>
      <c r="IQ58" s="57">
        <f>SUM(IQ59:IQ67)</f>
        <v>0</v>
      </c>
      <c r="IR58" s="57">
        <f>SUM(IR59:IR67)</f>
        <v>0</v>
      </c>
      <c r="IS58" s="57">
        <f>SUM(IS59:IS67)</f>
        <v>0</v>
      </c>
      <c r="IT58" s="57">
        <f>SUM(IT59:IT67)</f>
        <v>0</v>
      </c>
    </row>
    <row r="59" spans="1:273" s="4" customFormat="1" ht="17.45" customHeight="1" thickTop="1">
      <c r="A59" s="146" t="str">
        <f>IF(CF59="вегетарианское","вег",IF(BG59="вп","VIP",""))</f>
        <v>вег</v>
      </c>
      <c r="B59" s="139" t="str">
        <f t="shared" ref="B59:B66" si="21">EM59</f>
        <v>350 мл</v>
      </c>
      <c r="C59" s="482" t="s">
        <v>290</v>
      </c>
      <c r="D59" s="499"/>
      <c r="E59" s="500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 t="s">
        <v>291</v>
      </c>
      <c r="S59" s="505"/>
      <c r="T59" s="489"/>
      <c r="U59" s="486"/>
      <c r="V59" s="486"/>
      <c r="W59" s="486"/>
      <c r="X59" s="486"/>
      <c r="Y59" s="486"/>
      <c r="Z59" s="486"/>
      <c r="AA59" s="486"/>
      <c r="AB59" s="486"/>
      <c r="AC59" s="486"/>
      <c r="AD59" s="486"/>
      <c r="AE59" s="486"/>
      <c r="AF59" s="486"/>
      <c r="AG59" s="486"/>
      <c r="AH59" s="486"/>
      <c r="AI59" s="486"/>
      <c r="AJ59" s="486"/>
      <c r="AK59" s="486"/>
      <c r="AL59" s="486"/>
      <c r="AM59" s="486"/>
      <c r="AN59" s="486"/>
      <c r="AO59" s="486"/>
      <c r="AP59" s="486"/>
      <c r="AQ59" s="486"/>
      <c r="AR59" s="486"/>
      <c r="AS59" s="486"/>
      <c r="AT59" s="490"/>
      <c r="AU59" s="506"/>
      <c r="AV59" s="487"/>
      <c r="AW59" s="490"/>
      <c r="AX59" s="502"/>
      <c r="AY59" s="491"/>
      <c r="AZ59" s="492"/>
      <c r="BA59" s="488" t="s">
        <v>81</v>
      </c>
      <c r="BB59" s="488" t="s">
        <v>82</v>
      </c>
      <c r="BC59" s="488"/>
      <c r="BD59" s="488" t="s">
        <v>17</v>
      </c>
      <c r="BE59" s="488"/>
      <c r="BF59" s="488" t="s">
        <v>18</v>
      </c>
      <c r="BG59" s="488"/>
      <c r="BH59" s="488"/>
      <c r="BI59" s="488"/>
      <c r="BJ59" s="488"/>
      <c r="BK59" s="488"/>
      <c r="BL59" s="488"/>
      <c r="BM59" s="488"/>
      <c r="BN59" s="488"/>
      <c r="BO59" s="488"/>
      <c r="BP59" s="488"/>
      <c r="BQ59" s="488"/>
      <c r="BR59" s="488"/>
      <c r="BS59" s="488"/>
      <c r="BT59" s="488"/>
      <c r="BU59" s="488"/>
      <c r="BV59" s="488"/>
      <c r="BW59" s="488"/>
      <c r="BX59" s="488"/>
      <c r="BY59" s="488"/>
      <c r="BZ59" s="488"/>
      <c r="CA59" s="488"/>
      <c r="CB59" s="488"/>
      <c r="CC59" s="381"/>
      <c r="CD59" s="493"/>
      <c r="CE59" s="493"/>
      <c r="CF59" s="493" t="s">
        <v>83</v>
      </c>
      <c r="CG59" s="493" t="s">
        <v>84</v>
      </c>
      <c r="CH59" s="493"/>
      <c r="CI59" s="488"/>
      <c r="CJ59" s="493"/>
      <c r="CK59" s="493"/>
      <c r="CL59" s="493"/>
      <c r="CM59" s="493"/>
      <c r="CN59" s="493"/>
      <c r="CO59" s="493"/>
      <c r="CP59" s="493"/>
      <c r="CQ59" s="493"/>
      <c r="CR59" s="493"/>
      <c r="CS59" s="493"/>
      <c r="CT59" s="493"/>
      <c r="CU59" s="493"/>
      <c r="CV59" s="493"/>
      <c r="CW59" s="493"/>
      <c r="CX59" s="493"/>
      <c r="CY59" s="493"/>
      <c r="CZ59" s="493"/>
      <c r="DA59" s="493"/>
      <c r="DB59" s="493"/>
      <c r="DC59" s="493"/>
      <c r="DD59" s="493"/>
      <c r="DE59" s="493"/>
      <c r="DF59" s="493"/>
      <c r="DG59" s="493"/>
      <c r="DH59" s="493" t="s">
        <v>273</v>
      </c>
      <c r="DI59" s="493"/>
      <c r="DJ59" s="493" t="s">
        <v>292</v>
      </c>
      <c r="DK59" s="493" t="s">
        <v>293</v>
      </c>
      <c r="DL59" s="493" t="s">
        <v>294</v>
      </c>
      <c r="DM59" s="493"/>
      <c r="DN59" s="493"/>
      <c r="DO59" s="487"/>
      <c r="DP59" s="493"/>
      <c r="DQ59" s="467">
        <v>48.95</v>
      </c>
      <c r="DR59" s="380">
        <v>10.85</v>
      </c>
      <c r="DS59" s="473">
        <v>17.03</v>
      </c>
      <c r="DT59" s="473">
        <v>13.45</v>
      </c>
      <c r="DU59" s="495"/>
      <c r="DV59" s="495"/>
      <c r="DW59" s="495"/>
      <c r="DX59" s="495"/>
      <c r="DY59" s="495"/>
      <c r="DZ59" s="495"/>
      <c r="EA59" s="495"/>
      <c r="EB59" s="495"/>
      <c r="EC59" s="495"/>
      <c r="ED59" s="495"/>
      <c r="EE59" s="495"/>
      <c r="EF59" s="495"/>
      <c r="EG59" s="495"/>
      <c r="EH59" s="495"/>
      <c r="EI59" s="495"/>
      <c r="EJ59" s="495"/>
      <c r="EK59" s="507"/>
      <c r="EL59" s="446">
        <v>77</v>
      </c>
      <c r="EM59" s="495" t="s">
        <v>86</v>
      </c>
      <c r="EN59" s="495"/>
      <c r="EO59" s="446">
        <v>77</v>
      </c>
      <c r="EP59" s="495" t="s">
        <v>86</v>
      </c>
      <c r="EQ59" s="463"/>
      <c r="ER59" s="446">
        <v>82</v>
      </c>
      <c r="ES59" s="495" t="s">
        <v>85</v>
      </c>
      <c r="ET59" s="495">
        <v>0</v>
      </c>
      <c r="EU59" s="458">
        <v>53</v>
      </c>
      <c r="EV59" s="495" t="s">
        <v>86</v>
      </c>
      <c r="EW59" s="495"/>
      <c r="EX59" s="446">
        <v>77</v>
      </c>
      <c r="EY59" s="495" t="s">
        <v>86</v>
      </c>
      <c r="EZ59" s="495"/>
      <c r="FA59" s="446">
        <v>68</v>
      </c>
      <c r="FB59" s="495" t="s">
        <v>86</v>
      </c>
      <c r="FC59" s="495"/>
      <c r="FD59" s="446">
        <v>73</v>
      </c>
      <c r="FE59" s="495" t="s">
        <v>86</v>
      </c>
      <c r="FF59" s="495"/>
      <c r="FG59" s="458">
        <v>76</v>
      </c>
      <c r="FH59" s="495" t="s">
        <v>86</v>
      </c>
      <c r="FI59" s="495"/>
      <c r="FJ59" s="446">
        <v>59</v>
      </c>
      <c r="FK59" s="495" t="s">
        <v>86</v>
      </c>
      <c r="FL59" s="495"/>
      <c r="FM59" s="459">
        <v>57</v>
      </c>
      <c r="FN59" s="495" t="s">
        <v>86</v>
      </c>
      <c r="FO59" s="495"/>
      <c r="FP59" s="450"/>
      <c r="FQ59" s="497"/>
      <c r="FR59" s="497"/>
      <c r="FS59" s="447"/>
      <c r="FT59" s="497"/>
      <c r="FU59" s="497"/>
      <c r="FV59" s="447"/>
      <c r="FW59" s="497"/>
      <c r="FX59" s="497"/>
      <c r="FY59" s="447"/>
      <c r="FZ59" s="497"/>
      <c r="GA59" s="497"/>
      <c r="GB59" s="447"/>
      <c r="GC59" s="497"/>
      <c r="GD59" s="497"/>
      <c r="GE59" s="447"/>
      <c r="GF59" s="497"/>
      <c r="GG59" s="497"/>
      <c r="GH59" s="447"/>
      <c r="GI59" s="497"/>
      <c r="GJ59" s="497"/>
      <c r="GK59" s="447"/>
      <c r="GL59" s="497"/>
      <c r="GM59" s="497"/>
      <c r="GN59" s="447"/>
      <c r="GO59" s="497"/>
      <c r="GP59" s="497"/>
      <c r="GQ59" s="447"/>
      <c r="GR59" s="497"/>
      <c r="GS59" s="453"/>
      <c r="GT59" s="382" t="s">
        <v>75</v>
      </c>
      <c r="GU59" s="498"/>
      <c r="GV59" s="498"/>
      <c r="GW59" s="498"/>
      <c r="GX59" s="498" t="s">
        <v>233</v>
      </c>
      <c r="GY59" s="454"/>
      <c r="GZ59" s="382" t="s">
        <v>87</v>
      </c>
      <c r="HA59" s="498"/>
      <c r="HB59" s="498" t="s">
        <v>75</v>
      </c>
      <c r="HC59" s="498"/>
      <c r="HD59" s="498"/>
      <c r="HE59" s="498"/>
      <c r="HF59" s="382" t="s">
        <v>75</v>
      </c>
      <c r="HG59" s="498"/>
      <c r="HH59" s="498"/>
      <c r="HI59" s="498"/>
      <c r="HJ59" s="498"/>
      <c r="HK59" s="498"/>
      <c r="HL59" s="498"/>
      <c r="HM59" s="498"/>
      <c r="HN59" s="498"/>
      <c r="HO59" s="498"/>
      <c r="HP59" s="498"/>
      <c r="HQ59" s="498"/>
      <c r="HR59" s="498"/>
      <c r="HS59" s="498"/>
      <c r="HT59" s="498"/>
      <c r="HU59" s="498"/>
      <c r="HV59" s="498"/>
      <c r="HW59" s="498"/>
      <c r="HX59" s="94">
        <f t="shared" ref="HX59:HX66" si="22">EL59</f>
        <v>77</v>
      </c>
      <c r="HY59" s="74"/>
      <c r="HZ59" s="74"/>
      <c r="IA59" s="38">
        <f t="shared" ref="IA59:IA66" si="23">SUM(HY59:HZ59)</f>
        <v>0</v>
      </c>
      <c r="IB59" s="91">
        <f t="shared" ref="IB59:IB66" si="24">HX59*HZ59</f>
        <v>0</v>
      </c>
      <c r="IC59" s="176" t="str">
        <f t="shared" ref="IC59:IC66" si="25">IF(CD59&gt;0,CD59,"")</f>
        <v/>
      </c>
      <c r="IE59" s="31">
        <f t="shared" ref="IE59:IE66" si="26">EL59</f>
        <v>77</v>
      </c>
      <c r="IG59" s="97">
        <f t="shared" ref="IG59:IG66" si="27">HZ59*IE59</f>
        <v>0</v>
      </c>
      <c r="II59" s="97">
        <f t="shared" ref="II59:II66" ca="1" si="28">IF($IG$9&gt;2999,(IE59-ROUND(IE59-IE59*$II$7,0))*HZ59,0)</f>
        <v>0</v>
      </c>
      <c r="IP59" s="56">
        <f t="shared" ref="IP59:IP66" si="29">IF(AND(HY59&gt;0,BD59="вг"),HY59,0)</f>
        <v>0</v>
      </c>
      <c r="IQ59" s="56">
        <f t="shared" ref="IQ59:IQ66" si="30">IF(AND(HY59&gt;0,BE59="дт"),HY59,0)</f>
        <v>0</v>
      </c>
      <c r="IR59" s="56">
        <f t="shared" ref="IR59:IR66" si="31">IF(AND(HY59&gt;0,BF59="ст"),HY59,0)</f>
        <v>0</v>
      </c>
      <c r="IS59" s="56">
        <f t="shared" ref="IS59:IS66" si="32">IF(AND(HY59&gt;0,BG59="вп"),HY59,0)</f>
        <v>0</v>
      </c>
      <c r="IT59" s="56">
        <f t="shared" ref="IT59:IT66" si="33">IF(AND(HY59&gt;0,BH59="бо"),HY59,0)</f>
        <v>0</v>
      </c>
      <c r="JL59" s="39">
        <f t="shared" ref="JL59:JL66" si="34">IF(HF59="майп",IA59,0)</f>
        <v>0</v>
      </c>
      <c r="JM59" s="39">
        <f t="shared" ref="JM59:JM66" si="35">IF(HG59="кетп",IA59,0)</f>
        <v>0</v>
      </c>
    </row>
    <row r="60" spans="1:273" s="4" customFormat="1" ht="17.45" customHeight="1">
      <c r="A60" s="146" t="str">
        <f t="shared" ref="A60:A66" si="36">IF(CF60="вегетарианское","вег",IF(BG60="вп","VIP",""))</f>
        <v/>
      </c>
      <c r="B60" s="139" t="str">
        <f t="shared" si="21"/>
        <v>350 мл</v>
      </c>
      <c r="C60" s="482" t="s">
        <v>323</v>
      </c>
      <c r="D60" s="499"/>
      <c r="E60" s="500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8"/>
      <c r="AG60" s="486" t="s">
        <v>324</v>
      </c>
      <c r="AH60" s="505"/>
      <c r="AI60" s="486"/>
      <c r="AJ60" s="489"/>
      <c r="AK60" s="486"/>
      <c r="AL60" s="486"/>
      <c r="AM60" s="486"/>
      <c r="AN60" s="486"/>
      <c r="AO60" s="486"/>
      <c r="AP60" s="486"/>
      <c r="AQ60" s="486"/>
      <c r="AR60" s="486"/>
      <c r="AS60" s="486"/>
      <c r="AT60" s="490"/>
      <c r="AU60" s="506"/>
      <c r="AV60" s="487"/>
      <c r="AW60" s="490"/>
      <c r="AX60" s="502"/>
      <c r="AY60" s="491"/>
      <c r="AZ60" s="492"/>
      <c r="BA60" s="488" t="s">
        <v>81</v>
      </c>
      <c r="BB60" s="488" t="s">
        <v>88</v>
      </c>
      <c r="BC60" s="488"/>
      <c r="BD60" s="488"/>
      <c r="BE60" s="488"/>
      <c r="BF60" s="488" t="s">
        <v>18</v>
      </c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488"/>
      <c r="BR60" s="488"/>
      <c r="BS60" s="488"/>
      <c r="BT60" s="488"/>
      <c r="BU60" s="488"/>
      <c r="BV60" s="488"/>
      <c r="BW60" s="488"/>
      <c r="BX60" s="488"/>
      <c r="BY60" s="488"/>
      <c r="BZ60" s="488"/>
      <c r="CA60" s="488"/>
      <c r="CB60" s="488"/>
      <c r="CC60" s="381"/>
      <c r="CD60" s="493"/>
      <c r="CE60" s="493"/>
      <c r="CF60" s="493"/>
      <c r="CG60" s="493"/>
      <c r="CH60" s="493"/>
      <c r="CI60" s="488"/>
      <c r="CJ60" s="493"/>
      <c r="CK60" s="493"/>
      <c r="CL60" s="494" t="s">
        <v>241</v>
      </c>
      <c r="CM60" s="493"/>
      <c r="CN60" s="493"/>
      <c r="CO60" s="493"/>
      <c r="CP60" s="493"/>
      <c r="CQ60" s="493"/>
      <c r="CR60" s="493"/>
      <c r="CS60" s="493"/>
      <c r="CT60" s="493"/>
      <c r="CU60" s="493"/>
      <c r="CV60" s="493"/>
      <c r="CW60" s="493"/>
      <c r="CX60" s="493"/>
      <c r="CY60" s="493"/>
      <c r="CZ60" s="493"/>
      <c r="DA60" s="493"/>
      <c r="DB60" s="493"/>
      <c r="DC60" s="493"/>
      <c r="DD60" s="493"/>
      <c r="DE60" s="493"/>
      <c r="DF60" s="493"/>
      <c r="DG60" s="493"/>
      <c r="DH60" s="493" t="s">
        <v>273</v>
      </c>
      <c r="DI60" s="493"/>
      <c r="DJ60" s="493" t="s">
        <v>325</v>
      </c>
      <c r="DK60" s="493" t="s">
        <v>326</v>
      </c>
      <c r="DL60" s="493" t="s">
        <v>327</v>
      </c>
      <c r="DM60" s="493"/>
      <c r="DN60" s="493"/>
      <c r="DO60" s="487"/>
      <c r="DP60" s="493"/>
      <c r="DQ60" s="467">
        <v>219.45</v>
      </c>
      <c r="DR60" s="380">
        <v>22.25</v>
      </c>
      <c r="DS60" s="473">
        <v>27.32</v>
      </c>
      <c r="DT60" s="473">
        <v>26.23</v>
      </c>
      <c r="DU60" s="495"/>
      <c r="DV60" s="495"/>
      <c r="DW60" s="495"/>
      <c r="DX60" s="495"/>
      <c r="DY60" s="495"/>
      <c r="DZ60" s="495"/>
      <c r="EA60" s="495"/>
      <c r="EB60" s="495"/>
      <c r="EC60" s="495"/>
      <c r="ED60" s="495"/>
      <c r="EE60" s="495"/>
      <c r="EF60" s="495"/>
      <c r="EG60" s="495"/>
      <c r="EH60" s="495"/>
      <c r="EI60" s="495"/>
      <c r="EJ60" s="495"/>
      <c r="EK60" s="507"/>
      <c r="EL60" s="446">
        <v>79</v>
      </c>
      <c r="EM60" s="495" t="s">
        <v>86</v>
      </c>
      <c r="EN60" s="495"/>
      <c r="EO60" s="446">
        <v>79</v>
      </c>
      <c r="EP60" s="495" t="s">
        <v>86</v>
      </c>
      <c r="EQ60" s="463"/>
      <c r="ER60" s="446">
        <v>84</v>
      </c>
      <c r="ES60" s="495" t="s">
        <v>85</v>
      </c>
      <c r="ET60" s="495">
        <v>0</v>
      </c>
      <c r="EU60" s="458">
        <v>53</v>
      </c>
      <c r="EV60" s="495" t="s">
        <v>86</v>
      </c>
      <c r="EW60" s="495"/>
      <c r="EX60" s="446">
        <v>79</v>
      </c>
      <c r="EY60" s="495" t="s">
        <v>86</v>
      </c>
      <c r="EZ60" s="495"/>
      <c r="FA60" s="446">
        <v>68</v>
      </c>
      <c r="FB60" s="495" t="s">
        <v>86</v>
      </c>
      <c r="FC60" s="495"/>
      <c r="FD60" s="446">
        <v>73</v>
      </c>
      <c r="FE60" s="495" t="s">
        <v>86</v>
      </c>
      <c r="FF60" s="495"/>
      <c r="FG60" s="458">
        <v>76</v>
      </c>
      <c r="FH60" s="495" t="s">
        <v>86</v>
      </c>
      <c r="FI60" s="495"/>
      <c r="FJ60" s="446">
        <v>59</v>
      </c>
      <c r="FK60" s="495" t="s">
        <v>86</v>
      </c>
      <c r="FL60" s="495"/>
      <c r="FM60" s="459">
        <v>57</v>
      </c>
      <c r="FN60" s="495" t="s">
        <v>86</v>
      </c>
      <c r="FO60" s="495"/>
      <c r="FP60" s="450"/>
      <c r="FQ60" s="497"/>
      <c r="FR60" s="497"/>
      <c r="FS60" s="447"/>
      <c r="FT60" s="497"/>
      <c r="FU60" s="497"/>
      <c r="FV60" s="447"/>
      <c r="FW60" s="497"/>
      <c r="FX60" s="497"/>
      <c r="FY60" s="447"/>
      <c r="FZ60" s="497"/>
      <c r="GA60" s="497"/>
      <c r="GB60" s="447"/>
      <c r="GC60" s="497"/>
      <c r="GD60" s="497"/>
      <c r="GE60" s="447"/>
      <c r="GF60" s="497"/>
      <c r="GG60" s="497"/>
      <c r="GH60" s="447"/>
      <c r="GI60" s="497"/>
      <c r="GJ60" s="497"/>
      <c r="GK60" s="447"/>
      <c r="GL60" s="497"/>
      <c r="GM60" s="497"/>
      <c r="GN60" s="447"/>
      <c r="GO60" s="497"/>
      <c r="GP60" s="497"/>
      <c r="GQ60" s="447"/>
      <c r="GR60" s="497"/>
      <c r="GS60" s="453"/>
      <c r="GT60" s="382" t="s">
        <v>75</v>
      </c>
      <c r="GU60" s="498"/>
      <c r="GV60" s="498"/>
      <c r="GW60" s="498"/>
      <c r="GX60" s="498" t="s">
        <v>233</v>
      </c>
      <c r="GY60" s="454"/>
      <c r="GZ60" s="382" t="s">
        <v>87</v>
      </c>
      <c r="HA60" s="498"/>
      <c r="HB60" s="498" t="s">
        <v>75</v>
      </c>
      <c r="HC60" s="498"/>
      <c r="HD60" s="498"/>
      <c r="HE60" s="498"/>
      <c r="HF60" s="382" t="s">
        <v>78</v>
      </c>
      <c r="HG60" s="498"/>
      <c r="HH60" s="498"/>
      <c r="HI60" s="498"/>
      <c r="HJ60" s="498"/>
      <c r="HK60" s="498"/>
      <c r="HL60" s="498"/>
      <c r="HM60" s="498"/>
      <c r="HN60" s="498"/>
      <c r="HO60" s="498"/>
      <c r="HP60" s="498"/>
      <c r="HQ60" s="498"/>
      <c r="HR60" s="498"/>
      <c r="HS60" s="498"/>
      <c r="HT60" s="498"/>
      <c r="HU60" s="498"/>
      <c r="HV60" s="498"/>
      <c r="HW60" s="498"/>
      <c r="HX60" s="94">
        <f t="shared" si="22"/>
        <v>79</v>
      </c>
      <c r="HY60" s="313"/>
      <c r="HZ60" s="131"/>
      <c r="IA60" s="38">
        <f t="shared" si="23"/>
        <v>0</v>
      </c>
      <c r="IB60" s="91">
        <f t="shared" si="24"/>
        <v>0</v>
      </c>
      <c r="IC60" s="176" t="str">
        <f t="shared" si="25"/>
        <v/>
      </c>
      <c r="IE60" s="31">
        <f t="shared" si="26"/>
        <v>79</v>
      </c>
      <c r="IG60" s="97">
        <f t="shared" si="27"/>
        <v>0</v>
      </c>
      <c r="II60" s="97">
        <f t="shared" ca="1" si="28"/>
        <v>0</v>
      </c>
      <c r="IP60" s="56">
        <f t="shared" si="29"/>
        <v>0</v>
      </c>
      <c r="IQ60" s="56">
        <f t="shared" si="30"/>
        <v>0</v>
      </c>
      <c r="IR60" s="56">
        <f t="shared" si="31"/>
        <v>0</v>
      </c>
      <c r="IS60" s="56">
        <f t="shared" si="32"/>
        <v>0</v>
      </c>
      <c r="IT60" s="56">
        <f t="shared" si="33"/>
        <v>0</v>
      </c>
      <c r="JL60" s="39">
        <f t="shared" si="34"/>
        <v>0</v>
      </c>
      <c r="JM60" s="39">
        <f t="shared" si="35"/>
        <v>0</v>
      </c>
    </row>
    <row r="61" spans="1:273" s="4" customFormat="1" ht="17.45" hidden="1" customHeight="1">
      <c r="A61" s="146" t="str">
        <f t="shared" si="36"/>
        <v/>
      </c>
      <c r="B61" s="139">
        <f t="shared" si="21"/>
        <v>0</v>
      </c>
      <c r="C61" s="414"/>
      <c r="D61" s="474"/>
      <c r="E61" s="474"/>
      <c r="F61" s="474"/>
      <c r="G61" s="474"/>
      <c r="H61" s="474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07"/>
      <c r="Y61" s="388"/>
      <c r="Z61" s="415"/>
      <c r="AA61" s="415"/>
      <c r="AB61" s="415"/>
      <c r="AC61" s="415"/>
      <c r="AD61" s="415"/>
      <c r="AE61" s="415"/>
      <c r="AF61" s="415"/>
      <c r="AG61" s="415"/>
      <c r="AH61" s="415"/>
      <c r="AI61" s="415"/>
      <c r="AJ61" s="415"/>
      <c r="AK61" s="415"/>
      <c r="AL61" s="415"/>
      <c r="AM61" s="415"/>
      <c r="AN61" s="415"/>
      <c r="AO61" s="415"/>
      <c r="AP61" s="415"/>
      <c r="AQ61" s="415"/>
      <c r="AR61" s="415"/>
      <c r="AS61" s="415"/>
      <c r="AT61" s="416"/>
      <c r="AU61" s="416"/>
      <c r="AV61" s="469"/>
      <c r="AW61" s="416"/>
      <c r="AX61" s="417"/>
      <c r="AY61" s="392"/>
      <c r="AZ61" s="393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7"/>
      <c r="BQ61" s="387"/>
      <c r="BR61" s="387"/>
      <c r="BS61" s="387"/>
      <c r="BT61" s="387"/>
      <c r="BU61" s="387"/>
      <c r="BV61" s="387"/>
      <c r="BW61" s="387"/>
      <c r="BX61" s="387"/>
      <c r="BY61" s="387"/>
      <c r="BZ61" s="387"/>
      <c r="CA61" s="387"/>
      <c r="CB61" s="387"/>
      <c r="CC61" s="394"/>
      <c r="CD61" s="396"/>
      <c r="CE61" s="396"/>
      <c r="CF61" s="396"/>
      <c r="CG61" s="396"/>
      <c r="CH61" s="396"/>
      <c r="CI61" s="387"/>
      <c r="CJ61" s="396"/>
      <c r="CK61" s="396"/>
      <c r="CL61" s="396"/>
      <c r="CM61" s="396"/>
      <c r="CN61" s="396"/>
      <c r="CO61" s="396"/>
      <c r="CP61" s="396"/>
      <c r="CQ61" s="396"/>
      <c r="CR61" s="396"/>
      <c r="CS61" s="396"/>
      <c r="CT61" s="396"/>
      <c r="CU61" s="396"/>
      <c r="CV61" s="396"/>
      <c r="CW61" s="396"/>
      <c r="CX61" s="396"/>
      <c r="CY61" s="396"/>
      <c r="CZ61" s="396"/>
      <c r="DA61" s="396"/>
      <c r="DB61" s="396"/>
      <c r="DC61" s="396"/>
      <c r="DD61" s="396"/>
      <c r="DE61" s="396"/>
      <c r="DF61" s="396"/>
      <c r="DG61" s="396"/>
      <c r="DH61" s="396"/>
      <c r="DI61" s="396"/>
      <c r="DJ61" s="396"/>
      <c r="DK61" s="396"/>
      <c r="DL61" s="396"/>
      <c r="DM61" s="396"/>
      <c r="DN61" s="396"/>
      <c r="DO61" s="396"/>
      <c r="DP61" s="397"/>
      <c r="DQ61" s="408"/>
      <c r="DR61" s="380">
        <v>0</v>
      </c>
      <c r="DS61" s="468"/>
      <c r="DT61" s="468"/>
      <c r="DU61" s="397"/>
      <c r="DV61" s="397"/>
      <c r="DW61" s="397"/>
      <c r="DX61" s="397"/>
      <c r="DY61" s="397"/>
      <c r="DZ61" s="397"/>
      <c r="EA61" s="397"/>
      <c r="EB61" s="397"/>
      <c r="EC61" s="397"/>
      <c r="ED61" s="397"/>
      <c r="EE61" s="397"/>
      <c r="EF61" s="397"/>
      <c r="EG61" s="397"/>
      <c r="EH61" s="397"/>
      <c r="EI61" s="397"/>
      <c r="EJ61" s="397"/>
      <c r="EK61" s="397"/>
      <c r="EL61" s="398"/>
      <c r="EM61" s="397"/>
      <c r="EN61" s="397"/>
      <c r="EO61" s="398"/>
      <c r="EP61" s="397"/>
      <c r="EQ61" s="463"/>
      <c r="ER61" s="398"/>
      <c r="ES61" s="397"/>
      <c r="ET61" s="397"/>
      <c r="EU61" s="458"/>
      <c r="EV61" s="504"/>
      <c r="EW61" s="504"/>
      <c r="EX61" s="398"/>
      <c r="EY61" s="504"/>
      <c r="EZ61" s="504"/>
      <c r="FA61" s="503"/>
      <c r="FB61" s="504"/>
      <c r="FC61" s="504"/>
      <c r="FD61" s="503"/>
      <c r="FE61" s="504"/>
      <c r="FF61" s="504"/>
      <c r="FG61" s="539"/>
      <c r="FH61" s="504"/>
      <c r="FI61" s="504"/>
      <c r="FJ61" s="503"/>
      <c r="FK61" s="504"/>
      <c r="FL61" s="504"/>
      <c r="FM61" s="398"/>
      <c r="FN61" s="397"/>
      <c r="FO61" s="397"/>
      <c r="FP61" s="447"/>
      <c r="FQ61" s="400"/>
      <c r="FR61" s="400"/>
      <c r="FS61" s="401"/>
      <c r="FT61" s="400"/>
      <c r="FU61" s="400"/>
      <c r="FV61" s="401"/>
      <c r="FW61" s="400"/>
      <c r="FX61" s="400"/>
      <c r="FY61" s="401"/>
      <c r="FZ61" s="400"/>
      <c r="GA61" s="400"/>
      <c r="GB61" s="401"/>
      <c r="GC61" s="400"/>
      <c r="GD61" s="400"/>
      <c r="GE61" s="401"/>
      <c r="GF61" s="400"/>
      <c r="GG61" s="400"/>
      <c r="GH61" s="401"/>
      <c r="GI61" s="400"/>
      <c r="GJ61" s="400"/>
      <c r="GK61" s="401"/>
      <c r="GL61" s="400"/>
      <c r="GM61" s="400"/>
      <c r="GN61" s="401"/>
      <c r="GO61" s="400"/>
      <c r="GP61" s="400"/>
      <c r="GQ61" s="401"/>
      <c r="GR61" s="400"/>
      <c r="GS61" s="402"/>
      <c r="GT61" s="403"/>
      <c r="GU61" s="404"/>
      <c r="GV61" s="404"/>
      <c r="GW61" s="404"/>
      <c r="GX61" s="404"/>
      <c r="GY61" s="405"/>
      <c r="GZ61" s="403"/>
      <c r="HA61" s="404"/>
      <c r="HB61" s="404"/>
      <c r="HC61" s="404"/>
      <c r="HD61" s="404"/>
      <c r="HE61" s="404"/>
      <c r="HF61" s="403"/>
      <c r="HG61" s="404"/>
      <c r="HH61" s="404"/>
      <c r="HI61" s="404"/>
      <c r="HJ61" s="404"/>
      <c r="HK61" s="404"/>
      <c r="HL61" s="404"/>
      <c r="HM61" s="404"/>
      <c r="HN61" s="404"/>
      <c r="HO61" s="404"/>
      <c r="HP61" s="404"/>
      <c r="HQ61" s="404"/>
      <c r="HR61" s="404"/>
      <c r="HS61" s="404"/>
      <c r="HT61" s="404"/>
      <c r="HU61" s="404"/>
      <c r="HV61" s="404"/>
      <c r="HW61" s="404"/>
      <c r="HX61" s="315">
        <f t="shared" si="22"/>
        <v>0</v>
      </c>
      <c r="HY61" s="313"/>
      <c r="HZ61" s="134"/>
      <c r="IA61" s="38">
        <f t="shared" si="23"/>
        <v>0</v>
      </c>
      <c r="IB61" s="91">
        <f t="shared" si="24"/>
        <v>0</v>
      </c>
      <c r="IC61" s="176" t="str">
        <f t="shared" si="25"/>
        <v/>
      </c>
      <c r="IE61" s="31">
        <f t="shared" si="26"/>
        <v>0</v>
      </c>
      <c r="IG61" s="97">
        <f t="shared" si="27"/>
        <v>0</v>
      </c>
      <c r="II61" s="97">
        <f t="shared" ca="1" si="28"/>
        <v>0</v>
      </c>
      <c r="IP61" s="56">
        <f t="shared" si="29"/>
        <v>0</v>
      </c>
      <c r="IQ61" s="56">
        <f t="shared" si="30"/>
        <v>0</v>
      </c>
      <c r="IR61" s="56">
        <f t="shared" si="31"/>
        <v>0</v>
      </c>
      <c r="IS61" s="56">
        <f t="shared" si="32"/>
        <v>0</v>
      </c>
      <c r="IT61" s="56">
        <f t="shared" si="33"/>
        <v>0</v>
      </c>
      <c r="JL61" s="39">
        <f t="shared" si="34"/>
        <v>0</v>
      </c>
      <c r="JM61" s="39">
        <f t="shared" si="35"/>
        <v>0</v>
      </c>
    </row>
    <row r="62" spans="1:273" s="4" customFormat="1" ht="18.75" hidden="1" customHeight="1">
      <c r="A62" s="146" t="str">
        <f t="shared" si="36"/>
        <v/>
      </c>
      <c r="B62" s="139">
        <f t="shared" si="21"/>
        <v>0</v>
      </c>
      <c r="C62" s="414"/>
      <c r="D62" s="474"/>
      <c r="E62" s="474"/>
      <c r="F62" s="474"/>
      <c r="G62" s="474"/>
      <c r="H62" s="474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07"/>
      <c r="Y62" s="388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  <c r="AT62" s="416"/>
      <c r="AU62" s="416"/>
      <c r="AV62" s="469"/>
      <c r="AW62" s="416"/>
      <c r="AX62" s="417"/>
      <c r="AY62" s="392"/>
      <c r="AZ62" s="393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7"/>
      <c r="BR62" s="387"/>
      <c r="BS62" s="387"/>
      <c r="BT62" s="387"/>
      <c r="BU62" s="387"/>
      <c r="BV62" s="387"/>
      <c r="BW62" s="387"/>
      <c r="BX62" s="387"/>
      <c r="BY62" s="387"/>
      <c r="BZ62" s="387"/>
      <c r="CA62" s="387"/>
      <c r="CB62" s="387"/>
      <c r="CC62" s="394"/>
      <c r="CD62" s="396"/>
      <c r="CE62" s="396"/>
      <c r="CF62" s="396"/>
      <c r="CG62" s="396"/>
      <c r="CH62" s="396"/>
      <c r="CI62" s="387"/>
      <c r="CJ62" s="396"/>
      <c r="CK62" s="396"/>
      <c r="CL62" s="396"/>
      <c r="CM62" s="396"/>
      <c r="CN62" s="396"/>
      <c r="CO62" s="396"/>
      <c r="CP62" s="396"/>
      <c r="CQ62" s="396"/>
      <c r="CR62" s="396"/>
      <c r="CS62" s="396"/>
      <c r="CT62" s="396"/>
      <c r="CU62" s="396"/>
      <c r="CV62" s="396"/>
      <c r="CW62" s="396"/>
      <c r="CX62" s="396"/>
      <c r="CY62" s="396"/>
      <c r="CZ62" s="396"/>
      <c r="DA62" s="396"/>
      <c r="DB62" s="396"/>
      <c r="DC62" s="396"/>
      <c r="DD62" s="396"/>
      <c r="DE62" s="396"/>
      <c r="DF62" s="396"/>
      <c r="DG62" s="396"/>
      <c r="DH62" s="396"/>
      <c r="DI62" s="396"/>
      <c r="DJ62" s="396"/>
      <c r="DK62" s="396"/>
      <c r="DL62" s="396"/>
      <c r="DM62" s="396"/>
      <c r="DN62" s="396"/>
      <c r="DO62" s="396"/>
      <c r="DP62" s="397"/>
      <c r="DQ62" s="408"/>
      <c r="DR62" s="380">
        <v>0</v>
      </c>
      <c r="DS62" s="468"/>
      <c r="DT62" s="468"/>
      <c r="DU62" s="397"/>
      <c r="DV62" s="397"/>
      <c r="DW62" s="397"/>
      <c r="DX62" s="397"/>
      <c r="DY62" s="397"/>
      <c r="DZ62" s="397"/>
      <c r="EA62" s="397"/>
      <c r="EB62" s="397"/>
      <c r="EC62" s="397"/>
      <c r="ED62" s="397"/>
      <c r="EE62" s="397"/>
      <c r="EF62" s="397"/>
      <c r="EG62" s="397"/>
      <c r="EH62" s="397"/>
      <c r="EI62" s="397"/>
      <c r="EJ62" s="397"/>
      <c r="EK62" s="397"/>
      <c r="EL62" s="398"/>
      <c r="EM62" s="397"/>
      <c r="EN62" s="397"/>
      <c r="EO62" s="398"/>
      <c r="EP62" s="397"/>
      <c r="EQ62" s="463"/>
      <c r="ER62" s="398"/>
      <c r="ES62" s="397"/>
      <c r="ET62" s="397"/>
      <c r="EU62" s="458"/>
      <c r="EV62" s="397"/>
      <c r="EW62" s="397"/>
      <c r="EX62" s="398"/>
      <c r="EY62" s="397"/>
      <c r="EZ62" s="397"/>
      <c r="FA62" s="398"/>
      <c r="FB62" s="397"/>
      <c r="FC62" s="397"/>
      <c r="FD62" s="398"/>
      <c r="FE62" s="397"/>
      <c r="FF62" s="397"/>
      <c r="FG62" s="460"/>
      <c r="FH62" s="397"/>
      <c r="FI62" s="397"/>
      <c r="FJ62" s="398"/>
      <c r="FK62" s="397"/>
      <c r="FL62" s="397"/>
      <c r="FM62" s="398"/>
      <c r="FN62" s="397"/>
      <c r="FO62" s="397"/>
      <c r="FP62" s="447"/>
      <c r="FQ62" s="400"/>
      <c r="FR62" s="400"/>
      <c r="FS62" s="401"/>
      <c r="FT62" s="400"/>
      <c r="FU62" s="400"/>
      <c r="FV62" s="401"/>
      <c r="FW62" s="400"/>
      <c r="FX62" s="400"/>
      <c r="FY62" s="401"/>
      <c r="FZ62" s="400"/>
      <c r="GA62" s="400"/>
      <c r="GB62" s="401"/>
      <c r="GC62" s="400"/>
      <c r="GD62" s="400"/>
      <c r="GE62" s="401"/>
      <c r="GF62" s="400"/>
      <c r="GG62" s="400"/>
      <c r="GH62" s="401"/>
      <c r="GI62" s="400"/>
      <c r="GJ62" s="400"/>
      <c r="GK62" s="401"/>
      <c r="GL62" s="400"/>
      <c r="GM62" s="400"/>
      <c r="GN62" s="401"/>
      <c r="GO62" s="400"/>
      <c r="GP62" s="400"/>
      <c r="GQ62" s="401"/>
      <c r="GR62" s="400"/>
      <c r="GS62" s="402"/>
      <c r="GT62" s="403"/>
      <c r="GU62" s="404"/>
      <c r="GV62" s="404"/>
      <c r="GW62" s="404"/>
      <c r="GX62" s="404"/>
      <c r="GY62" s="405"/>
      <c r="GZ62" s="403"/>
      <c r="HA62" s="404"/>
      <c r="HB62" s="404"/>
      <c r="HC62" s="404"/>
      <c r="HD62" s="404"/>
      <c r="HE62" s="404"/>
      <c r="HF62" s="403"/>
      <c r="HG62" s="404"/>
      <c r="HH62" s="404"/>
      <c r="HI62" s="404"/>
      <c r="HJ62" s="404"/>
      <c r="HK62" s="404"/>
      <c r="HL62" s="404"/>
      <c r="HM62" s="404"/>
      <c r="HN62" s="404"/>
      <c r="HO62" s="404"/>
      <c r="HP62" s="404"/>
      <c r="HQ62" s="404"/>
      <c r="HR62" s="404"/>
      <c r="HS62" s="404"/>
      <c r="HT62" s="404"/>
      <c r="HU62" s="404"/>
      <c r="HV62" s="404"/>
      <c r="HW62" s="404"/>
      <c r="HX62" s="315">
        <f t="shared" si="22"/>
        <v>0</v>
      </c>
      <c r="HY62" s="313"/>
      <c r="HZ62" s="135"/>
      <c r="IA62" s="38">
        <f t="shared" si="23"/>
        <v>0</v>
      </c>
      <c r="IB62" s="91">
        <f t="shared" si="24"/>
        <v>0</v>
      </c>
      <c r="IC62" s="176" t="str">
        <f t="shared" si="25"/>
        <v/>
      </c>
      <c r="IE62" s="31">
        <f t="shared" si="26"/>
        <v>0</v>
      </c>
      <c r="IG62" s="97">
        <f t="shared" si="27"/>
        <v>0</v>
      </c>
      <c r="II62" s="97">
        <f t="shared" ca="1" si="28"/>
        <v>0</v>
      </c>
      <c r="IP62" s="56">
        <f t="shared" si="29"/>
        <v>0</v>
      </c>
      <c r="IQ62" s="56">
        <f t="shared" si="30"/>
        <v>0</v>
      </c>
      <c r="IR62" s="56">
        <f t="shared" si="31"/>
        <v>0</v>
      </c>
      <c r="IS62" s="56">
        <f t="shared" si="32"/>
        <v>0</v>
      </c>
      <c r="IT62" s="56">
        <f t="shared" si="33"/>
        <v>0</v>
      </c>
      <c r="JL62" s="39">
        <f t="shared" si="34"/>
        <v>0</v>
      </c>
      <c r="JM62" s="39">
        <f t="shared" si="35"/>
        <v>0</v>
      </c>
    </row>
    <row r="63" spans="1:273" s="4" customFormat="1" ht="18.75" hidden="1" customHeight="1">
      <c r="A63" s="146" t="str">
        <f t="shared" si="36"/>
        <v/>
      </c>
      <c r="B63" s="139">
        <f t="shared" si="21"/>
        <v>0</v>
      </c>
      <c r="C63" s="414"/>
      <c r="D63" s="474"/>
      <c r="E63" s="474"/>
      <c r="F63" s="474"/>
      <c r="G63" s="474"/>
      <c r="H63" s="474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07"/>
      <c r="Y63" s="388"/>
      <c r="Z63" s="415"/>
      <c r="AA63" s="415"/>
      <c r="AB63" s="415"/>
      <c r="AC63" s="415"/>
      <c r="AD63" s="415"/>
      <c r="AE63" s="415"/>
      <c r="AF63" s="415"/>
      <c r="AG63" s="415"/>
      <c r="AH63" s="415"/>
      <c r="AI63" s="415"/>
      <c r="AJ63" s="415"/>
      <c r="AK63" s="415"/>
      <c r="AL63" s="415"/>
      <c r="AM63" s="415"/>
      <c r="AN63" s="415"/>
      <c r="AO63" s="415"/>
      <c r="AP63" s="415"/>
      <c r="AQ63" s="415"/>
      <c r="AR63" s="415"/>
      <c r="AS63" s="415"/>
      <c r="AT63" s="416"/>
      <c r="AU63" s="416"/>
      <c r="AV63" s="469"/>
      <c r="AW63" s="416"/>
      <c r="AX63" s="417"/>
      <c r="AY63" s="392"/>
      <c r="AZ63" s="393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7"/>
      <c r="BR63" s="387"/>
      <c r="BS63" s="387"/>
      <c r="BT63" s="387"/>
      <c r="BU63" s="387"/>
      <c r="BV63" s="387"/>
      <c r="BW63" s="387"/>
      <c r="BX63" s="387"/>
      <c r="BY63" s="387"/>
      <c r="BZ63" s="387"/>
      <c r="CA63" s="387"/>
      <c r="CB63" s="387"/>
      <c r="CC63" s="394"/>
      <c r="CD63" s="396"/>
      <c r="CE63" s="396"/>
      <c r="CF63" s="396"/>
      <c r="CG63" s="396"/>
      <c r="CH63" s="396"/>
      <c r="CI63" s="387"/>
      <c r="CJ63" s="396"/>
      <c r="CK63" s="396"/>
      <c r="CL63" s="396"/>
      <c r="CM63" s="396"/>
      <c r="CN63" s="396"/>
      <c r="CO63" s="396"/>
      <c r="CP63" s="396"/>
      <c r="CQ63" s="396"/>
      <c r="CR63" s="396"/>
      <c r="CS63" s="396"/>
      <c r="CT63" s="396"/>
      <c r="CU63" s="396"/>
      <c r="CV63" s="396"/>
      <c r="CW63" s="396"/>
      <c r="CX63" s="396"/>
      <c r="CY63" s="396"/>
      <c r="CZ63" s="396"/>
      <c r="DA63" s="396"/>
      <c r="DB63" s="396"/>
      <c r="DC63" s="396"/>
      <c r="DD63" s="396"/>
      <c r="DE63" s="396"/>
      <c r="DF63" s="396"/>
      <c r="DG63" s="396"/>
      <c r="DH63" s="396"/>
      <c r="DI63" s="396"/>
      <c r="DJ63" s="396"/>
      <c r="DK63" s="396"/>
      <c r="DL63" s="396"/>
      <c r="DM63" s="396"/>
      <c r="DN63" s="396"/>
      <c r="DO63" s="396"/>
      <c r="DP63" s="397"/>
      <c r="DQ63" s="408"/>
      <c r="DR63" s="380">
        <v>0</v>
      </c>
      <c r="DS63" s="468"/>
      <c r="DT63" s="468"/>
      <c r="DU63" s="397"/>
      <c r="DV63" s="397"/>
      <c r="DW63" s="397"/>
      <c r="DX63" s="397"/>
      <c r="DY63" s="397"/>
      <c r="DZ63" s="397"/>
      <c r="EA63" s="397"/>
      <c r="EB63" s="397"/>
      <c r="EC63" s="397"/>
      <c r="ED63" s="397"/>
      <c r="EE63" s="397"/>
      <c r="EF63" s="397"/>
      <c r="EG63" s="397"/>
      <c r="EH63" s="397"/>
      <c r="EI63" s="397"/>
      <c r="EJ63" s="397"/>
      <c r="EK63" s="397"/>
      <c r="EL63" s="398"/>
      <c r="EM63" s="397"/>
      <c r="EN63" s="397"/>
      <c r="EO63" s="398"/>
      <c r="EP63" s="397"/>
      <c r="EQ63" s="463"/>
      <c r="ER63" s="398"/>
      <c r="ES63" s="397"/>
      <c r="ET63" s="397"/>
      <c r="EU63" s="458"/>
      <c r="EV63" s="413"/>
      <c r="EW63" s="413"/>
      <c r="EX63" s="398"/>
      <c r="EY63" s="413"/>
      <c r="EZ63" s="413"/>
      <c r="FA63" s="412"/>
      <c r="FB63" s="413"/>
      <c r="FC63" s="413"/>
      <c r="FD63" s="412"/>
      <c r="FE63" s="413"/>
      <c r="FF63" s="413"/>
      <c r="FG63" s="461"/>
      <c r="FH63" s="413"/>
      <c r="FI63" s="413"/>
      <c r="FJ63" s="412"/>
      <c r="FK63" s="413"/>
      <c r="FL63" s="413"/>
      <c r="FM63" s="398"/>
      <c r="FN63" s="397"/>
      <c r="FO63" s="397"/>
      <c r="FP63" s="447"/>
      <c r="FQ63" s="400"/>
      <c r="FR63" s="400"/>
      <c r="FS63" s="401"/>
      <c r="FT63" s="400"/>
      <c r="FU63" s="400"/>
      <c r="FV63" s="401"/>
      <c r="FW63" s="400"/>
      <c r="FX63" s="400"/>
      <c r="FY63" s="401"/>
      <c r="FZ63" s="400"/>
      <c r="GA63" s="400"/>
      <c r="GB63" s="401"/>
      <c r="GC63" s="400"/>
      <c r="GD63" s="400"/>
      <c r="GE63" s="401"/>
      <c r="GF63" s="400"/>
      <c r="GG63" s="400"/>
      <c r="GH63" s="401"/>
      <c r="GI63" s="400"/>
      <c r="GJ63" s="400"/>
      <c r="GK63" s="401"/>
      <c r="GL63" s="400"/>
      <c r="GM63" s="400"/>
      <c r="GN63" s="401"/>
      <c r="GO63" s="400"/>
      <c r="GP63" s="400"/>
      <c r="GQ63" s="401"/>
      <c r="GR63" s="400"/>
      <c r="GS63" s="402"/>
      <c r="GT63" s="403"/>
      <c r="GU63" s="404"/>
      <c r="GV63" s="404"/>
      <c r="GW63" s="404"/>
      <c r="GX63" s="404"/>
      <c r="GY63" s="405"/>
      <c r="GZ63" s="403"/>
      <c r="HA63" s="404"/>
      <c r="HB63" s="404"/>
      <c r="HC63" s="404"/>
      <c r="HD63" s="404"/>
      <c r="HE63" s="404"/>
      <c r="HF63" s="403"/>
      <c r="HG63" s="404"/>
      <c r="HH63" s="404"/>
      <c r="HI63" s="404"/>
      <c r="HJ63" s="404"/>
      <c r="HK63" s="404"/>
      <c r="HL63" s="404"/>
      <c r="HM63" s="404"/>
      <c r="HN63" s="404"/>
      <c r="HO63" s="404"/>
      <c r="HP63" s="404"/>
      <c r="HQ63" s="404"/>
      <c r="HR63" s="404"/>
      <c r="HS63" s="404"/>
      <c r="HT63" s="404"/>
      <c r="HU63" s="404"/>
      <c r="HV63" s="404"/>
      <c r="HW63" s="404"/>
      <c r="HX63" s="315">
        <f t="shared" si="22"/>
        <v>0</v>
      </c>
      <c r="HY63" s="313"/>
      <c r="HZ63" s="135"/>
      <c r="IA63" s="38">
        <f t="shared" si="23"/>
        <v>0</v>
      </c>
      <c r="IB63" s="91">
        <f t="shared" si="24"/>
        <v>0</v>
      </c>
      <c r="IC63" s="176" t="str">
        <f t="shared" si="25"/>
        <v/>
      </c>
      <c r="IE63" s="31">
        <f t="shared" si="26"/>
        <v>0</v>
      </c>
      <c r="IG63" s="97">
        <f t="shared" si="27"/>
        <v>0</v>
      </c>
      <c r="II63" s="97">
        <f t="shared" ca="1" si="28"/>
        <v>0</v>
      </c>
      <c r="IP63" s="56">
        <f t="shared" si="29"/>
        <v>0</v>
      </c>
      <c r="IQ63" s="56">
        <f t="shared" si="30"/>
        <v>0</v>
      </c>
      <c r="IR63" s="56">
        <f t="shared" si="31"/>
        <v>0</v>
      </c>
      <c r="IS63" s="56">
        <f t="shared" si="32"/>
        <v>0</v>
      </c>
      <c r="IT63" s="56">
        <f t="shared" si="33"/>
        <v>0</v>
      </c>
      <c r="JL63" s="39">
        <f t="shared" si="34"/>
        <v>0</v>
      </c>
      <c r="JM63" s="39">
        <f t="shared" si="35"/>
        <v>0</v>
      </c>
    </row>
    <row r="64" spans="1:273" s="4" customFormat="1" ht="18.75" hidden="1" customHeight="1">
      <c r="A64" s="146" t="str">
        <f t="shared" si="36"/>
        <v/>
      </c>
      <c r="B64" s="139">
        <f t="shared" si="21"/>
        <v>0</v>
      </c>
      <c r="C64" s="383"/>
      <c r="D64" s="418"/>
      <c r="E64" s="419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07"/>
      <c r="Y64" s="388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416"/>
      <c r="AU64" s="416"/>
      <c r="AV64" s="469"/>
      <c r="AW64" s="416"/>
      <c r="AX64" s="417"/>
      <c r="AY64" s="392"/>
      <c r="AZ64" s="393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7"/>
      <c r="BQ64" s="387"/>
      <c r="BR64" s="387"/>
      <c r="BS64" s="387"/>
      <c r="BT64" s="387"/>
      <c r="BU64" s="387"/>
      <c r="BV64" s="387"/>
      <c r="BW64" s="387"/>
      <c r="BX64" s="387"/>
      <c r="BY64" s="387"/>
      <c r="BZ64" s="387"/>
      <c r="CA64" s="387"/>
      <c r="CB64" s="387"/>
      <c r="CC64" s="394"/>
      <c r="CD64" s="396"/>
      <c r="CE64" s="396"/>
      <c r="CF64" s="396"/>
      <c r="CG64" s="396"/>
      <c r="CH64" s="396"/>
      <c r="CI64" s="387"/>
      <c r="CJ64" s="396"/>
      <c r="CK64" s="396"/>
      <c r="CL64" s="396"/>
      <c r="CM64" s="396"/>
      <c r="CN64" s="396"/>
      <c r="CO64" s="396"/>
      <c r="CP64" s="396"/>
      <c r="CQ64" s="396"/>
      <c r="CR64" s="396"/>
      <c r="CS64" s="396"/>
      <c r="CT64" s="396"/>
      <c r="CU64" s="396"/>
      <c r="CV64" s="396"/>
      <c r="CW64" s="396"/>
      <c r="CX64" s="396"/>
      <c r="CY64" s="396"/>
      <c r="CZ64" s="396"/>
      <c r="DA64" s="396"/>
      <c r="DB64" s="396"/>
      <c r="DC64" s="396"/>
      <c r="DD64" s="396"/>
      <c r="DE64" s="396"/>
      <c r="DF64" s="396"/>
      <c r="DG64" s="396"/>
      <c r="DH64" s="396"/>
      <c r="DI64" s="396"/>
      <c r="DJ64" s="396"/>
      <c r="DK64" s="396"/>
      <c r="DL64" s="396"/>
      <c r="DM64" s="396"/>
      <c r="DN64" s="396"/>
      <c r="DO64" s="396"/>
      <c r="DP64" s="397"/>
      <c r="DQ64" s="408"/>
      <c r="DR64" s="380">
        <v>0</v>
      </c>
      <c r="DS64" s="468"/>
      <c r="DT64" s="468"/>
      <c r="DU64" s="397"/>
      <c r="DV64" s="397"/>
      <c r="DW64" s="397"/>
      <c r="DX64" s="397"/>
      <c r="DY64" s="397"/>
      <c r="DZ64" s="397"/>
      <c r="EA64" s="397"/>
      <c r="EB64" s="397"/>
      <c r="EC64" s="397"/>
      <c r="ED64" s="397"/>
      <c r="EE64" s="397"/>
      <c r="EF64" s="397"/>
      <c r="EG64" s="397"/>
      <c r="EH64" s="397"/>
      <c r="EI64" s="397"/>
      <c r="EJ64" s="397"/>
      <c r="EK64" s="397"/>
      <c r="EL64" s="398"/>
      <c r="EM64" s="397"/>
      <c r="EN64" s="397"/>
      <c r="EO64" s="398"/>
      <c r="EP64" s="397"/>
      <c r="EQ64" s="463"/>
      <c r="ER64" s="398"/>
      <c r="ES64" s="397"/>
      <c r="ET64" s="397"/>
      <c r="EU64" s="503"/>
      <c r="EV64" s="504"/>
      <c r="EW64" s="504"/>
      <c r="EX64" s="503"/>
      <c r="EY64" s="504"/>
      <c r="EZ64" s="504"/>
      <c r="FA64" s="503"/>
      <c r="FB64" s="504"/>
      <c r="FC64" s="504"/>
      <c r="FD64" s="503"/>
      <c r="FE64" s="504"/>
      <c r="FF64" s="504"/>
      <c r="FG64" s="503"/>
      <c r="FH64" s="504"/>
      <c r="FI64" s="504"/>
      <c r="FJ64" s="503"/>
      <c r="FK64" s="504"/>
      <c r="FL64" s="504"/>
      <c r="FM64" s="398"/>
      <c r="FN64" s="397"/>
      <c r="FO64" s="397"/>
      <c r="FP64" s="447"/>
      <c r="FQ64" s="400"/>
      <c r="FR64" s="400"/>
      <c r="FS64" s="401"/>
      <c r="FT64" s="400"/>
      <c r="FU64" s="400"/>
      <c r="FV64" s="401"/>
      <c r="FW64" s="400"/>
      <c r="FX64" s="400"/>
      <c r="FY64" s="401"/>
      <c r="FZ64" s="400"/>
      <c r="GA64" s="400"/>
      <c r="GB64" s="401"/>
      <c r="GC64" s="400"/>
      <c r="GD64" s="400"/>
      <c r="GE64" s="401"/>
      <c r="GF64" s="400"/>
      <c r="GG64" s="400"/>
      <c r="GH64" s="401"/>
      <c r="GI64" s="400"/>
      <c r="GJ64" s="400"/>
      <c r="GK64" s="401"/>
      <c r="GL64" s="400"/>
      <c r="GM64" s="400"/>
      <c r="GN64" s="401"/>
      <c r="GO64" s="400"/>
      <c r="GP64" s="400"/>
      <c r="GQ64" s="401"/>
      <c r="GR64" s="400"/>
      <c r="GS64" s="402"/>
      <c r="GT64" s="403"/>
      <c r="GU64" s="404"/>
      <c r="GV64" s="404"/>
      <c r="GW64" s="404"/>
      <c r="GX64" s="404"/>
      <c r="GY64" s="405"/>
      <c r="GZ64" s="403"/>
      <c r="HA64" s="404"/>
      <c r="HB64" s="404"/>
      <c r="HC64" s="404"/>
      <c r="HD64" s="404"/>
      <c r="HE64" s="404"/>
      <c r="HF64" s="403"/>
      <c r="HG64" s="404"/>
      <c r="HH64" s="404"/>
      <c r="HI64" s="404"/>
      <c r="HJ64" s="404"/>
      <c r="HK64" s="404"/>
      <c r="HL64" s="404"/>
      <c r="HM64" s="404"/>
      <c r="HN64" s="404"/>
      <c r="HO64" s="404"/>
      <c r="HP64" s="404"/>
      <c r="HQ64" s="404"/>
      <c r="HR64" s="404"/>
      <c r="HS64" s="404"/>
      <c r="HT64" s="404"/>
      <c r="HU64" s="404"/>
      <c r="HV64" s="404"/>
      <c r="HW64" s="404"/>
      <c r="HX64" s="315">
        <f t="shared" si="22"/>
        <v>0</v>
      </c>
      <c r="HY64" s="313"/>
      <c r="HZ64" s="135"/>
      <c r="IA64" s="38">
        <f t="shared" si="23"/>
        <v>0</v>
      </c>
      <c r="IB64" s="91">
        <f t="shared" si="24"/>
        <v>0</v>
      </c>
      <c r="IC64" s="176" t="str">
        <f t="shared" si="25"/>
        <v/>
      </c>
      <c r="IE64" s="31">
        <f t="shared" si="26"/>
        <v>0</v>
      </c>
      <c r="IG64" s="97">
        <f t="shared" si="27"/>
        <v>0</v>
      </c>
      <c r="II64" s="97">
        <f t="shared" ca="1" si="28"/>
        <v>0</v>
      </c>
      <c r="IP64" s="56">
        <f t="shared" si="29"/>
        <v>0</v>
      </c>
      <c r="IQ64" s="56">
        <f t="shared" si="30"/>
        <v>0</v>
      </c>
      <c r="IR64" s="56">
        <f t="shared" si="31"/>
        <v>0</v>
      </c>
      <c r="IS64" s="56">
        <f t="shared" si="32"/>
        <v>0</v>
      </c>
      <c r="IT64" s="56">
        <f t="shared" si="33"/>
        <v>0</v>
      </c>
      <c r="JL64" s="39">
        <f t="shared" si="34"/>
        <v>0</v>
      </c>
      <c r="JM64" s="39">
        <f t="shared" si="35"/>
        <v>0</v>
      </c>
    </row>
    <row r="65" spans="1:284" s="4" customFormat="1" ht="18.75" hidden="1" customHeight="1">
      <c r="A65" s="146" t="str">
        <f t="shared" si="36"/>
        <v/>
      </c>
      <c r="B65" s="139">
        <f t="shared" si="21"/>
        <v>0</v>
      </c>
      <c r="C65" s="383"/>
      <c r="D65" s="418"/>
      <c r="E65" s="419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07"/>
      <c r="Y65" s="388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416"/>
      <c r="AU65" s="416"/>
      <c r="AV65" s="469"/>
      <c r="AW65" s="416"/>
      <c r="AX65" s="417"/>
      <c r="AY65" s="392"/>
      <c r="AZ65" s="393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/>
      <c r="BN65" s="387"/>
      <c r="BO65" s="387"/>
      <c r="BP65" s="387"/>
      <c r="BQ65" s="387"/>
      <c r="BR65" s="387"/>
      <c r="BS65" s="387"/>
      <c r="BT65" s="387"/>
      <c r="BU65" s="387"/>
      <c r="BV65" s="387"/>
      <c r="BW65" s="387"/>
      <c r="BX65" s="387"/>
      <c r="BY65" s="387"/>
      <c r="BZ65" s="387"/>
      <c r="CA65" s="387"/>
      <c r="CB65" s="387"/>
      <c r="CC65" s="394"/>
      <c r="CD65" s="396"/>
      <c r="CE65" s="396"/>
      <c r="CF65" s="396"/>
      <c r="CG65" s="396"/>
      <c r="CH65" s="396"/>
      <c r="CI65" s="387"/>
      <c r="CJ65" s="396"/>
      <c r="CK65" s="396"/>
      <c r="CL65" s="396"/>
      <c r="CM65" s="396"/>
      <c r="CN65" s="396"/>
      <c r="CO65" s="396"/>
      <c r="CP65" s="396"/>
      <c r="CQ65" s="396"/>
      <c r="CR65" s="396"/>
      <c r="CS65" s="396"/>
      <c r="CT65" s="396"/>
      <c r="CU65" s="396"/>
      <c r="CV65" s="396"/>
      <c r="CW65" s="396"/>
      <c r="CX65" s="396"/>
      <c r="CY65" s="396"/>
      <c r="CZ65" s="396"/>
      <c r="DA65" s="396"/>
      <c r="DB65" s="396"/>
      <c r="DC65" s="396"/>
      <c r="DD65" s="396"/>
      <c r="DE65" s="396"/>
      <c r="DF65" s="396"/>
      <c r="DG65" s="396"/>
      <c r="DH65" s="396"/>
      <c r="DI65" s="396"/>
      <c r="DJ65" s="396"/>
      <c r="DK65" s="396"/>
      <c r="DL65" s="396"/>
      <c r="DM65" s="396"/>
      <c r="DN65" s="396"/>
      <c r="DO65" s="396"/>
      <c r="DP65" s="397"/>
      <c r="DQ65" s="408"/>
      <c r="DR65" s="380">
        <v>0</v>
      </c>
      <c r="DS65" s="468"/>
      <c r="DT65" s="468"/>
      <c r="DU65" s="397"/>
      <c r="DV65" s="397"/>
      <c r="DW65" s="397"/>
      <c r="DX65" s="397"/>
      <c r="DY65" s="397"/>
      <c r="DZ65" s="397"/>
      <c r="EA65" s="397"/>
      <c r="EB65" s="397"/>
      <c r="EC65" s="397"/>
      <c r="ED65" s="397"/>
      <c r="EE65" s="397"/>
      <c r="EF65" s="397"/>
      <c r="EG65" s="397"/>
      <c r="EH65" s="397"/>
      <c r="EI65" s="397"/>
      <c r="EJ65" s="397"/>
      <c r="EK65" s="397"/>
      <c r="EL65" s="398"/>
      <c r="EM65" s="397"/>
      <c r="EN65" s="397"/>
      <c r="EO65" s="398"/>
      <c r="EP65" s="397"/>
      <c r="EQ65" s="463"/>
      <c r="ER65" s="398"/>
      <c r="ES65" s="397"/>
      <c r="ET65" s="397"/>
      <c r="EU65" s="398"/>
      <c r="EV65" s="397"/>
      <c r="EW65" s="397"/>
      <c r="EX65" s="398"/>
      <c r="EY65" s="397"/>
      <c r="EZ65" s="397"/>
      <c r="FA65" s="398"/>
      <c r="FB65" s="397"/>
      <c r="FC65" s="397"/>
      <c r="FD65" s="398"/>
      <c r="FE65" s="397"/>
      <c r="FF65" s="397"/>
      <c r="FG65" s="398"/>
      <c r="FH65" s="397"/>
      <c r="FI65" s="397"/>
      <c r="FJ65" s="398"/>
      <c r="FK65" s="397"/>
      <c r="FL65" s="397"/>
      <c r="FM65" s="398"/>
      <c r="FN65" s="397"/>
      <c r="FO65" s="397"/>
      <c r="FP65" s="447"/>
      <c r="FQ65" s="400"/>
      <c r="FR65" s="400"/>
      <c r="FS65" s="401"/>
      <c r="FT65" s="400"/>
      <c r="FU65" s="400"/>
      <c r="FV65" s="401"/>
      <c r="FW65" s="400"/>
      <c r="FX65" s="400"/>
      <c r="FY65" s="401"/>
      <c r="FZ65" s="400"/>
      <c r="GA65" s="400"/>
      <c r="GB65" s="401"/>
      <c r="GC65" s="400"/>
      <c r="GD65" s="400"/>
      <c r="GE65" s="401"/>
      <c r="GF65" s="400"/>
      <c r="GG65" s="400"/>
      <c r="GH65" s="401"/>
      <c r="GI65" s="400"/>
      <c r="GJ65" s="400"/>
      <c r="GK65" s="401"/>
      <c r="GL65" s="400"/>
      <c r="GM65" s="400"/>
      <c r="GN65" s="401"/>
      <c r="GO65" s="400"/>
      <c r="GP65" s="400"/>
      <c r="GQ65" s="401"/>
      <c r="GR65" s="400"/>
      <c r="GS65" s="402"/>
      <c r="GT65" s="403"/>
      <c r="GU65" s="404"/>
      <c r="GV65" s="404"/>
      <c r="GW65" s="404"/>
      <c r="GX65" s="404"/>
      <c r="GY65" s="405"/>
      <c r="GZ65" s="403"/>
      <c r="HA65" s="404"/>
      <c r="HB65" s="404"/>
      <c r="HC65" s="404"/>
      <c r="HD65" s="404"/>
      <c r="HE65" s="404"/>
      <c r="HF65" s="403"/>
      <c r="HG65" s="404"/>
      <c r="HH65" s="404"/>
      <c r="HI65" s="404"/>
      <c r="HJ65" s="404"/>
      <c r="HK65" s="404"/>
      <c r="HL65" s="404"/>
      <c r="HM65" s="404"/>
      <c r="HN65" s="404"/>
      <c r="HO65" s="404"/>
      <c r="HP65" s="404"/>
      <c r="HQ65" s="404"/>
      <c r="HR65" s="404"/>
      <c r="HS65" s="404"/>
      <c r="HT65" s="404"/>
      <c r="HU65" s="404"/>
      <c r="HV65" s="404"/>
      <c r="HW65" s="404"/>
      <c r="HX65" s="315">
        <f t="shared" si="22"/>
        <v>0</v>
      </c>
      <c r="HY65" s="313"/>
      <c r="HZ65" s="135"/>
      <c r="IA65" s="38">
        <f t="shared" si="23"/>
        <v>0</v>
      </c>
      <c r="IB65" s="91">
        <f t="shared" si="24"/>
        <v>0</v>
      </c>
      <c r="IC65" s="176" t="str">
        <f t="shared" si="25"/>
        <v/>
      </c>
      <c r="IE65" s="31">
        <f t="shared" si="26"/>
        <v>0</v>
      </c>
      <c r="IG65" s="97">
        <f t="shared" si="27"/>
        <v>0</v>
      </c>
      <c r="II65" s="97">
        <f t="shared" ca="1" si="28"/>
        <v>0</v>
      </c>
      <c r="IP65" s="56">
        <f t="shared" si="29"/>
        <v>0</v>
      </c>
      <c r="IQ65" s="56">
        <f t="shared" si="30"/>
        <v>0</v>
      </c>
      <c r="IR65" s="56">
        <f t="shared" si="31"/>
        <v>0</v>
      </c>
      <c r="IS65" s="56">
        <f t="shared" si="32"/>
        <v>0</v>
      </c>
      <c r="IT65" s="56">
        <f t="shared" si="33"/>
        <v>0</v>
      </c>
      <c r="JL65" s="39">
        <f t="shared" si="34"/>
        <v>0</v>
      </c>
      <c r="JM65" s="39">
        <f t="shared" si="35"/>
        <v>0</v>
      </c>
      <c r="JQ65" s="110"/>
      <c r="JX65" s="106"/>
    </row>
    <row r="66" spans="1:284" s="4" customFormat="1" ht="18.75" hidden="1" customHeight="1">
      <c r="A66" s="146" t="str">
        <f t="shared" si="36"/>
        <v/>
      </c>
      <c r="B66" s="139">
        <f t="shared" si="21"/>
        <v>0</v>
      </c>
      <c r="C66" s="383"/>
      <c r="D66" s="418"/>
      <c r="E66" s="419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07"/>
      <c r="Y66" s="388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6"/>
      <c r="AU66" s="416"/>
      <c r="AV66" s="469"/>
      <c r="AW66" s="416"/>
      <c r="AX66" s="417"/>
      <c r="AY66" s="392"/>
      <c r="AZ66" s="393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7"/>
      <c r="BQ66" s="387"/>
      <c r="BR66" s="387"/>
      <c r="BS66" s="387"/>
      <c r="BT66" s="387"/>
      <c r="BU66" s="387"/>
      <c r="BV66" s="387"/>
      <c r="BW66" s="387"/>
      <c r="BX66" s="387"/>
      <c r="BY66" s="387"/>
      <c r="BZ66" s="387"/>
      <c r="CA66" s="387"/>
      <c r="CB66" s="387"/>
      <c r="CC66" s="394"/>
      <c r="CD66" s="396"/>
      <c r="CE66" s="396"/>
      <c r="CF66" s="396"/>
      <c r="CG66" s="396"/>
      <c r="CH66" s="396"/>
      <c r="CI66" s="387"/>
      <c r="CJ66" s="396"/>
      <c r="CK66" s="396"/>
      <c r="CL66" s="396"/>
      <c r="CM66" s="396"/>
      <c r="CN66" s="396"/>
      <c r="CO66" s="396"/>
      <c r="CP66" s="396"/>
      <c r="CQ66" s="396"/>
      <c r="CR66" s="396"/>
      <c r="CS66" s="396"/>
      <c r="CT66" s="396"/>
      <c r="CU66" s="396"/>
      <c r="CV66" s="396"/>
      <c r="CW66" s="396"/>
      <c r="CX66" s="396"/>
      <c r="CY66" s="396"/>
      <c r="CZ66" s="396"/>
      <c r="DA66" s="396"/>
      <c r="DB66" s="396"/>
      <c r="DC66" s="396"/>
      <c r="DD66" s="396"/>
      <c r="DE66" s="396"/>
      <c r="DF66" s="396"/>
      <c r="DG66" s="396"/>
      <c r="DH66" s="396"/>
      <c r="DI66" s="396"/>
      <c r="DJ66" s="396"/>
      <c r="DK66" s="396"/>
      <c r="DL66" s="396"/>
      <c r="DM66" s="396"/>
      <c r="DN66" s="396"/>
      <c r="DO66" s="396"/>
      <c r="DP66" s="397"/>
      <c r="DQ66" s="408"/>
      <c r="DR66" s="380">
        <v>0</v>
      </c>
      <c r="DS66" s="468"/>
      <c r="DT66" s="468"/>
      <c r="DU66" s="397"/>
      <c r="DV66" s="397"/>
      <c r="DW66" s="397"/>
      <c r="DX66" s="397"/>
      <c r="DY66" s="397"/>
      <c r="DZ66" s="397"/>
      <c r="EA66" s="397"/>
      <c r="EB66" s="397"/>
      <c r="EC66" s="397"/>
      <c r="ED66" s="397"/>
      <c r="EE66" s="397"/>
      <c r="EF66" s="397"/>
      <c r="EG66" s="397"/>
      <c r="EH66" s="397"/>
      <c r="EI66" s="397"/>
      <c r="EJ66" s="397"/>
      <c r="EK66" s="397"/>
      <c r="EL66" s="398"/>
      <c r="EM66" s="397"/>
      <c r="EN66" s="397"/>
      <c r="EO66" s="398"/>
      <c r="EP66" s="397"/>
      <c r="EQ66" s="463"/>
      <c r="ER66" s="398"/>
      <c r="ES66" s="397"/>
      <c r="ET66" s="397"/>
      <c r="EU66" s="398"/>
      <c r="EV66" s="397"/>
      <c r="EW66" s="397"/>
      <c r="EX66" s="398"/>
      <c r="EY66" s="397"/>
      <c r="EZ66" s="397"/>
      <c r="FA66" s="398"/>
      <c r="FB66" s="397"/>
      <c r="FC66" s="397"/>
      <c r="FD66" s="398"/>
      <c r="FE66" s="397"/>
      <c r="FF66" s="397"/>
      <c r="FG66" s="398"/>
      <c r="FH66" s="397"/>
      <c r="FI66" s="397"/>
      <c r="FJ66" s="398"/>
      <c r="FK66" s="397"/>
      <c r="FL66" s="397"/>
      <c r="FM66" s="398"/>
      <c r="FN66" s="397"/>
      <c r="FO66" s="397"/>
      <c r="FP66" s="447"/>
      <c r="FQ66" s="400"/>
      <c r="FR66" s="400"/>
      <c r="FS66" s="401"/>
      <c r="FT66" s="400"/>
      <c r="FU66" s="400"/>
      <c r="FV66" s="401"/>
      <c r="FW66" s="400"/>
      <c r="FX66" s="400"/>
      <c r="FY66" s="401"/>
      <c r="FZ66" s="400"/>
      <c r="GA66" s="400"/>
      <c r="GB66" s="401"/>
      <c r="GC66" s="400"/>
      <c r="GD66" s="400"/>
      <c r="GE66" s="401"/>
      <c r="GF66" s="400"/>
      <c r="GG66" s="400"/>
      <c r="GH66" s="401"/>
      <c r="GI66" s="400"/>
      <c r="GJ66" s="400"/>
      <c r="GK66" s="401"/>
      <c r="GL66" s="400"/>
      <c r="GM66" s="400"/>
      <c r="GN66" s="401"/>
      <c r="GO66" s="400"/>
      <c r="GP66" s="400"/>
      <c r="GQ66" s="401"/>
      <c r="GR66" s="400"/>
      <c r="GS66" s="402"/>
      <c r="GT66" s="403"/>
      <c r="GU66" s="404"/>
      <c r="GV66" s="404"/>
      <c r="GW66" s="404"/>
      <c r="GX66" s="404"/>
      <c r="GY66" s="405"/>
      <c r="GZ66" s="403"/>
      <c r="HA66" s="404"/>
      <c r="HB66" s="404"/>
      <c r="HC66" s="404"/>
      <c r="HD66" s="404"/>
      <c r="HE66" s="404"/>
      <c r="HF66" s="403"/>
      <c r="HG66" s="404"/>
      <c r="HH66" s="404"/>
      <c r="HI66" s="404"/>
      <c r="HJ66" s="404"/>
      <c r="HK66" s="404"/>
      <c r="HL66" s="404"/>
      <c r="HM66" s="404"/>
      <c r="HN66" s="404"/>
      <c r="HO66" s="404"/>
      <c r="HP66" s="404"/>
      <c r="HQ66" s="404"/>
      <c r="HR66" s="404"/>
      <c r="HS66" s="404"/>
      <c r="HT66" s="404"/>
      <c r="HU66" s="404"/>
      <c r="HV66" s="404"/>
      <c r="HW66" s="404"/>
      <c r="HX66" s="315">
        <f t="shared" si="22"/>
        <v>0</v>
      </c>
      <c r="HY66" s="313"/>
      <c r="HZ66" s="314"/>
      <c r="IA66" s="38">
        <f t="shared" si="23"/>
        <v>0</v>
      </c>
      <c r="IB66" s="91">
        <f t="shared" si="24"/>
        <v>0</v>
      </c>
      <c r="IC66" s="176" t="str">
        <f t="shared" si="25"/>
        <v/>
      </c>
      <c r="IE66" s="31">
        <f t="shared" si="26"/>
        <v>0</v>
      </c>
      <c r="IG66" s="97">
        <f t="shared" si="27"/>
        <v>0</v>
      </c>
      <c r="II66" s="97">
        <f t="shared" ca="1" si="28"/>
        <v>0</v>
      </c>
      <c r="IP66" s="56">
        <f t="shared" si="29"/>
        <v>0</v>
      </c>
      <c r="IQ66" s="56">
        <f t="shared" si="30"/>
        <v>0</v>
      </c>
      <c r="IR66" s="56">
        <f t="shared" si="31"/>
        <v>0</v>
      </c>
      <c r="IS66" s="56">
        <f t="shared" si="32"/>
        <v>0</v>
      </c>
      <c r="IT66" s="56">
        <f t="shared" si="33"/>
        <v>0</v>
      </c>
      <c r="JL66" s="39">
        <f t="shared" si="34"/>
        <v>0</v>
      </c>
      <c r="JM66" s="39">
        <f t="shared" si="35"/>
        <v>0</v>
      </c>
      <c r="JQ66" s="110"/>
      <c r="JX66" s="106"/>
    </row>
    <row r="67" spans="1:284" s="4" customFormat="1" ht="5.0999999999999996" customHeight="1">
      <c r="A67" s="149"/>
      <c r="B67" s="40"/>
      <c r="C67" s="406"/>
      <c r="D67" s="384"/>
      <c r="E67" s="385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8"/>
      <c r="Q67" s="386"/>
      <c r="R67" s="407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90"/>
      <c r="AU67" s="409"/>
      <c r="AV67" s="469"/>
      <c r="AW67" s="409"/>
      <c r="AX67" s="410"/>
      <c r="AY67" s="392"/>
      <c r="AZ67" s="393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7"/>
      <c r="BR67" s="387"/>
      <c r="BS67" s="387"/>
      <c r="BT67" s="387"/>
      <c r="BU67" s="387"/>
      <c r="BV67" s="387"/>
      <c r="BW67" s="387"/>
      <c r="BX67" s="387"/>
      <c r="BY67" s="387"/>
      <c r="BZ67" s="387"/>
      <c r="CA67" s="387"/>
      <c r="CB67" s="387"/>
      <c r="CC67" s="394"/>
      <c r="CD67" s="396"/>
      <c r="CE67" s="396"/>
      <c r="CF67" s="396"/>
      <c r="CG67" s="396"/>
      <c r="CH67" s="396"/>
      <c r="CI67" s="387"/>
      <c r="CJ67" s="396"/>
      <c r="CK67" s="396"/>
      <c r="CL67" s="396"/>
      <c r="CM67" s="396"/>
      <c r="CN67" s="396"/>
      <c r="CO67" s="396"/>
      <c r="CP67" s="396"/>
      <c r="CQ67" s="396"/>
      <c r="CR67" s="396"/>
      <c r="CS67" s="396"/>
      <c r="CT67" s="396"/>
      <c r="CU67" s="396"/>
      <c r="CV67" s="396"/>
      <c r="CW67" s="396"/>
      <c r="CX67" s="396"/>
      <c r="CY67" s="396"/>
      <c r="CZ67" s="396"/>
      <c r="DA67" s="396"/>
      <c r="DB67" s="396"/>
      <c r="DC67" s="396"/>
      <c r="DD67" s="396"/>
      <c r="DE67" s="396"/>
      <c r="DF67" s="396"/>
      <c r="DG67" s="396"/>
      <c r="DH67" s="396"/>
      <c r="DI67" s="396"/>
      <c r="DJ67" s="396"/>
      <c r="DK67" s="396"/>
      <c r="DL67" s="396"/>
      <c r="DM67" s="396"/>
      <c r="DN67" s="396"/>
      <c r="DO67" s="396"/>
      <c r="DP67" s="397"/>
      <c r="DQ67" s="408"/>
      <c r="DR67" s="380">
        <v>0</v>
      </c>
      <c r="DS67" s="468"/>
      <c r="DT67" s="468"/>
      <c r="DU67" s="397"/>
      <c r="DV67" s="397"/>
      <c r="DW67" s="397"/>
      <c r="DX67" s="397"/>
      <c r="DY67" s="397"/>
      <c r="DZ67" s="397"/>
      <c r="EA67" s="397"/>
      <c r="EB67" s="397"/>
      <c r="EC67" s="397"/>
      <c r="ED67" s="397"/>
      <c r="EE67" s="397"/>
      <c r="EF67" s="397"/>
      <c r="EG67" s="397"/>
      <c r="EH67" s="397"/>
      <c r="EI67" s="397"/>
      <c r="EJ67" s="397"/>
      <c r="EK67" s="397"/>
      <c r="EL67" s="398"/>
      <c r="EM67" s="397"/>
      <c r="EN67" s="397"/>
      <c r="EO67" s="398"/>
      <c r="EP67" s="397"/>
      <c r="EQ67" s="463"/>
      <c r="ER67" s="398"/>
      <c r="ES67" s="397"/>
      <c r="ET67" s="397"/>
      <c r="EU67" s="398"/>
      <c r="EV67" s="397"/>
      <c r="EW67" s="397"/>
      <c r="EX67" s="398"/>
      <c r="EY67" s="397"/>
      <c r="EZ67" s="397"/>
      <c r="FA67" s="398"/>
      <c r="FB67" s="397"/>
      <c r="FC67" s="397"/>
      <c r="FD67" s="398"/>
      <c r="FE67" s="397"/>
      <c r="FF67" s="397"/>
      <c r="FG67" s="398"/>
      <c r="FH67" s="397"/>
      <c r="FI67" s="397"/>
      <c r="FJ67" s="398"/>
      <c r="FK67" s="397"/>
      <c r="FL67" s="397"/>
      <c r="FM67" s="398"/>
      <c r="FN67" s="397"/>
      <c r="FO67" s="397"/>
      <c r="FP67" s="447"/>
      <c r="FQ67" s="400"/>
      <c r="FR67" s="400"/>
      <c r="FS67" s="401"/>
      <c r="FT67" s="400"/>
      <c r="FU67" s="400"/>
      <c r="FV67" s="401"/>
      <c r="FW67" s="400"/>
      <c r="FX67" s="400"/>
      <c r="FY67" s="401"/>
      <c r="FZ67" s="400"/>
      <c r="GA67" s="400"/>
      <c r="GB67" s="401"/>
      <c r="GC67" s="400"/>
      <c r="GD67" s="400"/>
      <c r="GE67" s="401"/>
      <c r="GF67" s="400"/>
      <c r="GG67" s="400"/>
      <c r="GH67" s="401"/>
      <c r="GI67" s="400"/>
      <c r="GJ67" s="400"/>
      <c r="GK67" s="401"/>
      <c r="GL67" s="400"/>
      <c r="GM67" s="400"/>
      <c r="GN67" s="401"/>
      <c r="GO67" s="400"/>
      <c r="GP67" s="400"/>
      <c r="GQ67" s="401"/>
      <c r="GR67" s="400"/>
      <c r="GS67" s="402"/>
      <c r="GT67" s="403"/>
      <c r="GU67" s="404"/>
      <c r="GV67" s="404"/>
      <c r="GW67" s="404"/>
      <c r="GX67" s="404"/>
      <c r="GY67" s="405"/>
      <c r="GZ67" s="403"/>
      <c r="HA67" s="404"/>
      <c r="HB67" s="404"/>
      <c r="HC67" s="404"/>
      <c r="HD67" s="404"/>
      <c r="HE67" s="404"/>
      <c r="HF67" s="403"/>
      <c r="HG67" s="404"/>
      <c r="HH67" s="404"/>
      <c r="HI67" s="404"/>
      <c r="HJ67" s="404"/>
      <c r="HK67" s="404"/>
      <c r="HL67" s="404"/>
      <c r="HM67" s="404"/>
      <c r="HN67" s="404"/>
      <c r="HO67" s="404"/>
      <c r="HP67" s="404"/>
      <c r="HQ67" s="404"/>
      <c r="HR67" s="404"/>
      <c r="HS67" s="404"/>
      <c r="HT67" s="404"/>
      <c r="HU67" s="404"/>
      <c r="HV67" s="404"/>
      <c r="HW67" s="404"/>
      <c r="HX67" s="98"/>
      <c r="HY67" s="71"/>
      <c r="HZ67" s="58"/>
      <c r="IA67" s="5"/>
      <c r="IB67" s="91"/>
      <c r="IG67" s="91"/>
      <c r="II67" s="97"/>
      <c r="IP67" s="56"/>
      <c r="IQ67" s="56"/>
      <c r="IR67" s="56"/>
      <c r="IS67" s="56"/>
      <c r="IT67" s="56"/>
      <c r="JQ67" s="110"/>
      <c r="JX67" s="106"/>
    </row>
    <row r="68" spans="1:284" s="4" customFormat="1" ht="24" customHeight="1">
      <c r="A68" s="149"/>
      <c r="B68" s="3"/>
      <c r="C68" s="411" t="s">
        <v>23</v>
      </c>
      <c r="D68" s="384"/>
      <c r="E68" s="385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8"/>
      <c r="Q68" s="386"/>
      <c r="R68" s="407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90"/>
      <c r="AU68" s="409"/>
      <c r="AV68" s="469"/>
      <c r="AW68" s="409"/>
      <c r="AX68" s="410"/>
      <c r="AY68" s="392"/>
      <c r="AZ68" s="393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7"/>
      <c r="BR68" s="387"/>
      <c r="BS68" s="387"/>
      <c r="BT68" s="387"/>
      <c r="BU68" s="387"/>
      <c r="BV68" s="387"/>
      <c r="BW68" s="387"/>
      <c r="BX68" s="387"/>
      <c r="BY68" s="387"/>
      <c r="BZ68" s="387"/>
      <c r="CA68" s="387"/>
      <c r="CB68" s="387"/>
      <c r="CC68" s="394"/>
      <c r="CD68" s="396"/>
      <c r="CE68" s="396"/>
      <c r="CF68" s="396"/>
      <c r="CG68" s="396"/>
      <c r="CH68" s="396"/>
      <c r="CI68" s="387"/>
      <c r="CJ68" s="396"/>
      <c r="CK68" s="396"/>
      <c r="CL68" s="396"/>
      <c r="CM68" s="396"/>
      <c r="CN68" s="396"/>
      <c r="CO68" s="396"/>
      <c r="CP68" s="396"/>
      <c r="CQ68" s="396"/>
      <c r="CR68" s="396"/>
      <c r="CS68" s="396"/>
      <c r="CT68" s="396"/>
      <c r="CU68" s="396"/>
      <c r="CV68" s="396"/>
      <c r="CW68" s="396"/>
      <c r="CX68" s="396"/>
      <c r="CY68" s="396"/>
      <c r="CZ68" s="396"/>
      <c r="DA68" s="396"/>
      <c r="DB68" s="396"/>
      <c r="DC68" s="396"/>
      <c r="DD68" s="396"/>
      <c r="DE68" s="396"/>
      <c r="DF68" s="396"/>
      <c r="DG68" s="396"/>
      <c r="DH68" s="396"/>
      <c r="DI68" s="396"/>
      <c r="DJ68" s="396"/>
      <c r="DK68" s="396"/>
      <c r="DL68" s="396"/>
      <c r="DM68" s="396"/>
      <c r="DN68" s="396"/>
      <c r="DO68" s="396"/>
      <c r="DP68" s="397"/>
      <c r="DQ68" s="408"/>
      <c r="DR68" s="380">
        <v>0</v>
      </c>
      <c r="DS68" s="468"/>
      <c r="DT68" s="468"/>
      <c r="DU68" s="397"/>
      <c r="DV68" s="397"/>
      <c r="DW68" s="397"/>
      <c r="DX68" s="397"/>
      <c r="DY68" s="397"/>
      <c r="DZ68" s="397"/>
      <c r="EA68" s="397"/>
      <c r="EB68" s="397"/>
      <c r="EC68" s="397"/>
      <c r="ED68" s="397"/>
      <c r="EE68" s="397"/>
      <c r="EF68" s="397"/>
      <c r="EG68" s="397"/>
      <c r="EH68" s="397"/>
      <c r="EI68" s="397"/>
      <c r="EJ68" s="397"/>
      <c r="EK68" s="397"/>
      <c r="EL68" s="398"/>
      <c r="EM68" s="397"/>
      <c r="EN68" s="397"/>
      <c r="EO68" s="398"/>
      <c r="EP68" s="397"/>
      <c r="EQ68" s="463"/>
      <c r="ER68" s="398"/>
      <c r="ES68" s="397"/>
      <c r="ET68" s="397"/>
      <c r="EU68" s="412"/>
      <c r="EV68" s="413"/>
      <c r="EW68" s="413"/>
      <c r="EX68" s="412"/>
      <c r="EY68" s="413"/>
      <c r="EZ68" s="413"/>
      <c r="FA68" s="412"/>
      <c r="FB68" s="413"/>
      <c r="FC68" s="413"/>
      <c r="FD68" s="412"/>
      <c r="FE68" s="413"/>
      <c r="FF68" s="413"/>
      <c r="FG68" s="412"/>
      <c r="FH68" s="413"/>
      <c r="FI68" s="413"/>
      <c r="FJ68" s="412"/>
      <c r="FK68" s="413"/>
      <c r="FL68" s="413"/>
      <c r="FM68" s="398"/>
      <c r="FN68" s="397"/>
      <c r="FO68" s="397"/>
      <c r="FP68" s="447"/>
      <c r="FQ68" s="400"/>
      <c r="FR68" s="400"/>
      <c r="FS68" s="401"/>
      <c r="FT68" s="400"/>
      <c r="FU68" s="400"/>
      <c r="FV68" s="401"/>
      <c r="FW68" s="400"/>
      <c r="FX68" s="400"/>
      <c r="FY68" s="401"/>
      <c r="FZ68" s="400"/>
      <c r="GA68" s="400"/>
      <c r="GB68" s="401"/>
      <c r="GC68" s="400"/>
      <c r="GD68" s="400"/>
      <c r="GE68" s="401"/>
      <c r="GF68" s="400"/>
      <c r="GG68" s="400"/>
      <c r="GH68" s="401"/>
      <c r="GI68" s="400"/>
      <c r="GJ68" s="400"/>
      <c r="GK68" s="401"/>
      <c r="GL68" s="400"/>
      <c r="GM68" s="400"/>
      <c r="GN68" s="401"/>
      <c r="GO68" s="400"/>
      <c r="GP68" s="400"/>
      <c r="GQ68" s="401"/>
      <c r="GR68" s="400"/>
      <c r="GS68" s="402"/>
      <c r="GT68" s="403"/>
      <c r="GU68" s="404"/>
      <c r="GV68" s="404"/>
      <c r="GW68" s="404"/>
      <c r="GX68" s="404"/>
      <c r="GY68" s="405"/>
      <c r="GZ68" s="403"/>
      <c r="HA68" s="404"/>
      <c r="HB68" s="404"/>
      <c r="HC68" s="404"/>
      <c r="HD68" s="404"/>
      <c r="HE68" s="404"/>
      <c r="HF68" s="403"/>
      <c r="HG68" s="404"/>
      <c r="HH68" s="404"/>
      <c r="HI68" s="404"/>
      <c r="HJ68" s="404"/>
      <c r="HK68" s="404"/>
      <c r="HL68" s="404"/>
      <c r="HM68" s="404"/>
      <c r="HN68" s="404"/>
      <c r="HO68" s="404"/>
      <c r="HP68" s="404"/>
      <c r="HQ68" s="404"/>
      <c r="HR68" s="404"/>
      <c r="HS68" s="404"/>
      <c r="HT68" s="404"/>
      <c r="HU68" s="404"/>
      <c r="HV68" s="404"/>
      <c r="HW68" s="404"/>
      <c r="HX68" s="98"/>
      <c r="HY68" s="71"/>
      <c r="HZ68" s="58"/>
      <c r="IA68" s="5"/>
      <c r="IB68" s="91"/>
      <c r="IG68" s="91"/>
      <c r="II68" s="97"/>
      <c r="IO68" s="57">
        <f t="shared" ref="IO68:IT68" si="37">SUM(IO69:IO84)</f>
        <v>0</v>
      </c>
      <c r="IP68" s="57">
        <f t="shared" si="37"/>
        <v>0</v>
      </c>
      <c r="IQ68" s="57">
        <f t="shared" si="37"/>
        <v>0</v>
      </c>
      <c r="IR68" s="57">
        <f t="shared" si="37"/>
        <v>0</v>
      </c>
      <c r="IS68" s="57">
        <f t="shared" si="37"/>
        <v>0</v>
      </c>
      <c r="IT68" s="57">
        <f t="shared" si="37"/>
        <v>0</v>
      </c>
      <c r="JQ68" s="103" t="str">
        <f>IF(AND(SUM(JX69:JX83)&gt;0,SUM(JX69:JX83)&lt;&gt;SUM(JR69:JW83)),"Добавьте:","")</f>
        <v/>
      </c>
      <c r="JR68" s="20" t="str">
        <f>IF(AND($JD$10&gt;0,SUM(JD69:JD83)&gt;0),$JD$9,"")</f>
        <v/>
      </c>
      <c r="JS68" s="20" t="str">
        <f>IF(AND($JE$10&gt;0,SUM(JE69:JE83)&gt;0),$JE$9,"")</f>
        <v/>
      </c>
      <c r="JT68" s="20" t="str">
        <f>IF(AND($JF$10&gt;0,SUM(JF69:JF83)&gt;0),$JF$9,"")</f>
        <v/>
      </c>
      <c r="JU68" s="20" t="str">
        <f>IF(AND($JG$10&gt;0,SUM(JG69:JG83)&gt;0),$JG$9,"")</f>
        <v/>
      </c>
      <c r="JV68" s="20" t="str">
        <f>IF(AND($JH$10&gt;0,SUM(JH69:JH83)&gt;0),$JH$9,"")</f>
        <v/>
      </c>
      <c r="JW68" s="20" t="str">
        <f>IF(AND($JI$10&gt;0,SUM(JI69:JI83)&gt;0),$JI$9,"")</f>
        <v/>
      </c>
      <c r="JX68" s="107" t="str">
        <f>IF(AND($JJ$10&gt;0,SUM(JI69:JI83)&gt;0),"ЗАКАЗАНО","")</f>
        <v/>
      </c>
    </row>
    <row r="69" spans="1:284" s="4" customFormat="1" ht="17.45" customHeight="1">
      <c r="A69" s="146" t="str">
        <f t="shared" ref="A69:A83" si="38">IF(CF69="вегетарианское","вег",IF(BG69="вп","VIP",""))</f>
        <v>вег</v>
      </c>
      <c r="B69" s="139" t="str">
        <f t="shared" ref="B69:B83" si="39">EM69</f>
        <v>240 г</v>
      </c>
      <c r="C69" s="482" t="s">
        <v>328</v>
      </c>
      <c r="D69" s="499"/>
      <c r="E69" s="500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 t="s">
        <v>329</v>
      </c>
      <c r="U69" s="486"/>
      <c r="V69" s="486"/>
      <c r="W69" s="486"/>
      <c r="X69" s="486"/>
      <c r="Y69" s="486"/>
      <c r="Z69" s="486"/>
      <c r="AA69" s="486"/>
      <c r="AB69" s="486"/>
      <c r="AC69" s="486"/>
      <c r="AD69" s="486"/>
      <c r="AE69" s="486"/>
      <c r="AF69" s="505"/>
      <c r="AG69" s="486"/>
      <c r="AH69" s="486"/>
      <c r="AI69" s="489"/>
      <c r="AJ69" s="486"/>
      <c r="AK69" s="486"/>
      <c r="AL69" s="486"/>
      <c r="AM69" s="486"/>
      <c r="AN69" s="486"/>
      <c r="AO69" s="486"/>
      <c r="AP69" s="486"/>
      <c r="AQ69" s="486"/>
      <c r="AR69" s="486"/>
      <c r="AS69" s="486"/>
      <c r="AT69" s="490"/>
      <c r="AU69" s="506"/>
      <c r="AV69" s="487"/>
      <c r="AW69" s="490"/>
      <c r="AX69" s="502"/>
      <c r="AY69" s="491"/>
      <c r="AZ69" s="492"/>
      <c r="BA69" s="488" t="s">
        <v>89</v>
      </c>
      <c r="BB69" s="488" t="s">
        <v>124</v>
      </c>
      <c r="BC69" s="488"/>
      <c r="BD69" s="488" t="s">
        <v>17</v>
      </c>
      <c r="BE69" s="488"/>
      <c r="BF69" s="488" t="s">
        <v>18</v>
      </c>
      <c r="BG69" s="488"/>
      <c r="BH69" s="488"/>
      <c r="BI69" s="488"/>
      <c r="BJ69" s="488"/>
      <c r="BK69" s="488"/>
      <c r="BL69" s="488"/>
      <c r="BM69" s="488"/>
      <c r="BN69" s="488"/>
      <c r="BO69" s="488"/>
      <c r="BP69" s="488"/>
      <c r="BQ69" s="488"/>
      <c r="BR69" s="488"/>
      <c r="BS69" s="488"/>
      <c r="BT69" s="488"/>
      <c r="BU69" s="488"/>
      <c r="BV69" s="488"/>
      <c r="BW69" s="488"/>
      <c r="BX69" s="488"/>
      <c r="BY69" s="488"/>
      <c r="BZ69" s="488"/>
      <c r="CA69" s="488"/>
      <c r="CB69" s="488"/>
      <c r="CC69" s="381"/>
      <c r="CD69" s="493"/>
      <c r="CE69" s="493"/>
      <c r="CF69" s="493" t="s">
        <v>83</v>
      </c>
      <c r="CG69" s="493" t="s">
        <v>84</v>
      </c>
      <c r="CH69" s="493"/>
      <c r="CI69" s="509" t="s">
        <v>90</v>
      </c>
      <c r="CJ69" s="493"/>
      <c r="CK69" s="493"/>
      <c r="CL69" s="493"/>
      <c r="CM69" s="493"/>
      <c r="CN69" s="493"/>
      <c r="CO69" s="493"/>
      <c r="CP69" s="493"/>
      <c r="CQ69" s="493"/>
      <c r="CR69" s="493"/>
      <c r="CS69" s="493"/>
      <c r="CT69" s="493"/>
      <c r="CU69" s="493"/>
      <c r="CV69" s="493"/>
      <c r="CW69" s="493"/>
      <c r="CX69" s="493"/>
      <c r="CY69" s="493"/>
      <c r="CZ69" s="493"/>
      <c r="DA69" s="493"/>
      <c r="DB69" s="493"/>
      <c r="DC69" s="493"/>
      <c r="DD69" s="493"/>
      <c r="DE69" s="493"/>
      <c r="DF69" s="493"/>
      <c r="DG69" s="493"/>
      <c r="DH69" s="493" t="s">
        <v>274</v>
      </c>
      <c r="DI69" s="493"/>
      <c r="DJ69" s="493" t="s">
        <v>330</v>
      </c>
      <c r="DK69" s="493"/>
      <c r="DL69" s="493"/>
      <c r="DM69" s="493"/>
      <c r="DN69" s="493"/>
      <c r="DO69" s="487"/>
      <c r="DP69" s="493"/>
      <c r="DQ69" s="467">
        <v>55</v>
      </c>
      <c r="DR69" s="380">
        <v>46.55</v>
      </c>
      <c r="DS69" s="468"/>
      <c r="DT69" s="468"/>
      <c r="DU69" s="495"/>
      <c r="DV69" s="495"/>
      <c r="DW69" s="495"/>
      <c r="DX69" s="495"/>
      <c r="DY69" s="495"/>
      <c r="DZ69" s="495"/>
      <c r="EA69" s="495"/>
      <c r="EB69" s="495"/>
      <c r="EC69" s="495"/>
      <c r="ED69" s="495"/>
      <c r="EE69" s="495"/>
      <c r="EF69" s="495"/>
      <c r="EG69" s="495"/>
      <c r="EH69" s="495"/>
      <c r="EI69" s="495"/>
      <c r="EJ69" s="495"/>
      <c r="EK69" s="507"/>
      <c r="EL69" s="446">
        <v>110</v>
      </c>
      <c r="EM69" s="495" t="s">
        <v>331</v>
      </c>
      <c r="EN69" s="495" t="s">
        <v>95</v>
      </c>
      <c r="EO69" s="446">
        <v>110</v>
      </c>
      <c r="EP69" s="495" t="s">
        <v>331</v>
      </c>
      <c r="EQ69" s="463"/>
      <c r="ER69" s="446">
        <v>110</v>
      </c>
      <c r="ES69" s="495" t="s">
        <v>331</v>
      </c>
      <c r="ET69" s="495" t="s">
        <v>95</v>
      </c>
      <c r="EU69" s="458">
        <v>110</v>
      </c>
      <c r="EV69" s="495" t="s">
        <v>331</v>
      </c>
      <c r="EW69" s="495" t="s">
        <v>95</v>
      </c>
      <c r="EX69" s="446">
        <v>110</v>
      </c>
      <c r="EY69" s="495" t="s">
        <v>331</v>
      </c>
      <c r="EZ69" s="495" t="s">
        <v>95</v>
      </c>
      <c r="FA69" s="446">
        <v>94</v>
      </c>
      <c r="FB69" s="495" t="s">
        <v>331</v>
      </c>
      <c r="FC69" s="495" t="s">
        <v>95</v>
      </c>
      <c r="FD69" s="446">
        <v>102</v>
      </c>
      <c r="FE69" s="495" t="s">
        <v>331</v>
      </c>
      <c r="FF69" s="495" t="s">
        <v>95</v>
      </c>
      <c r="FG69" s="458">
        <v>107</v>
      </c>
      <c r="FH69" s="495" t="s">
        <v>331</v>
      </c>
      <c r="FI69" s="495" t="s">
        <v>95</v>
      </c>
      <c r="FJ69" s="446">
        <v>106</v>
      </c>
      <c r="FK69" s="495" t="s">
        <v>331</v>
      </c>
      <c r="FL69" s="495" t="s">
        <v>95</v>
      </c>
      <c r="FM69" s="459">
        <v>110</v>
      </c>
      <c r="FN69" s="495" t="s">
        <v>331</v>
      </c>
      <c r="FO69" s="495" t="s">
        <v>95</v>
      </c>
      <c r="FP69" s="447"/>
      <c r="FQ69" s="497"/>
      <c r="FR69" s="497"/>
      <c r="FS69" s="447"/>
      <c r="FT69" s="497"/>
      <c r="FU69" s="497"/>
      <c r="FV69" s="447"/>
      <c r="FW69" s="497"/>
      <c r="FX69" s="497"/>
      <c r="FY69" s="447"/>
      <c r="FZ69" s="497"/>
      <c r="GA69" s="497"/>
      <c r="GB69" s="447"/>
      <c r="GC69" s="497"/>
      <c r="GD69" s="497"/>
      <c r="GE69" s="447"/>
      <c r="GF69" s="497"/>
      <c r="GG69" s="497"/>
      <c r="GH69" s="447"/>
      <c r="GI69" s="497"/>
      <c r="GJ69" s="497"/>
      <c r="GK69" s="447"/>
      <c r="GL69" s="497"/>
      <c r="GM69" s="497"/>
      <c r="GN69" s="447"/>
      <c r="GO69" s="497"/>
      <c r="GP69" s="497"/>
      <c r="GQ69" s="447"/>
      <c r="GR69" s="497"/>
      <c r="GS69" s="453"/>
      <c r="GT69" s="382" t="s">
        <v>92</v>
      </c>
      <c r="GU69" s="498"/>
      <c r="GV69" s="498"/>
      <c r="GW69" s="498"/>
      <c r="GX69" s="498"/>
      <c r="GY69" s="454"/>
      <c r="GZ69" s="382" t="s">
        <v>75</v>
      </c>
      <c r="HA69" s="498" t="s">
        <v>76</v>
      </c>
      <c r="HB69" s="498" t="s">
        <v>75</v>
      </c>
      <c r="HC69" s="498"/>
      <c r="HD69" s="498"/>
      <c r="HE69" s="498"/>
      <c r="HF69" s="382" t="s">
        <v>75</v>
      </c>
      <c r="HG69" s="498"/>
      <c r="HH69" s="498"/>
      <c r="HI69" s="498"/>
      <c r="HJ69" s="498"/>
      <c r="HK69" s="498"/>
      <c r="HL69" s="498"/>
      <c r="HM69" s="498"/>
      <c r="HN69" s="498"/>
      <c r="HO69" s="498"/>
      <c r="HP69" s="498"/>
      <c r="HQ69" s="498"/>
      <c r="HR69" s="498"/>
      <c r="HS69" s="498"/>
      <c r="HT69" s="498"/>
      <c r="HU69" s="498"/>
      <c r="HV69" s="498"/>
      <c r="HW69" s="498"/>
      <c r="HX69" s="315">
        <f t="shared" ref="HX69:HX83" si="40">EL69</f>
        <v>110</v>
      </c>
      <c r="HY69" s="74"/>
      <c r="HZ69" s="72"/>
      <c r="IA69" s="38">
        <f t="shared" ref="IA69:IA83" si="41">SUM(HY69:HZ69)</f>
        <v>0</v>
      </c>
      <c r="IB69" s="91">
        <f ca="1">HX69*HZ69-II69</f>
        <v>0</v>
      </c>
      <c r="IC69" s="176" t="str">
        <f t="shared" ref="IC69:IC83" si="42">IF(CD69&gt;0,CD69,"")</f>
        <v/>
      </c>
      <c r="IE69" s="31">
        <f t="shared" ref="IE69:IE83" si="43">EL69</f>
        <v>110</v>
      </c>
      <c r="IG69" s="97">
        <f t="shared" ref="IG69:IG83" si="44">HZ69*IE69</f>
        <v>0</v>
      </c>
      <c r="II69" s="97">
        <f t="shared" ref="II69:II83" ca="1" si="45">IF($IG$9&gt;2999,(IE69-ROUND(IE69-IE69*$II$7,0))*HZ69,0)</f>
        <v>0</v>
      </c>
      <c r="IO69" s="9">
        <f t="shared" ref="IO69:IO83" si="46">IF(IP69=IX69,IX69,0)</f>
        <v>0</v>
      </c>
      <c r="IP69" s="56">
        <f t="shared" ref="IP69:IP83" si="47">IF(AND(HY69&gt;0,BD69="вг"),HY69,0)</f>
        <v>0</v>
      </c>
      <c r="IQ69" s="56">
        <f t="shared" ref="IQ69:IQ83" si="48">IF(AND(HY69&gt;0,BE69="дт"),HY69,0)</f>
        <v>0</v>
      </c>
      <c r="IR69" s="56">
        <f t="shared" ref="IR69:IR83" si="49">IF(AND(HY69&gt;0,BF69="ст"),HY69,0)</f>
        <v>0</v>
      </c>
      <c r="IS69" s="56">
        <f t="shared" ref="IS69:IS83" si="50">IF(AND(HY69&gt;0,BG69="вп"),HY69,0)</f>
        <v>0</v>
      </c>
      <c r="IT69" s="56">
        <f t="shared" ref="IT69:IT83" si="51">IF(AND(HY69&gt;0,BH69="бо"),HY69,0)</f>
        <v>0</v>
      </c>
      <c r="IX69" s="9">
        <f t="shared" ref="IX69:IX83" si="52">IF(GT69="сам",HY69,0)</f>
        <v>0</v>
      </c>
      <c r="JD69" s="15">
        <f t="shared" ref="JD69:JD83" si="53">IF(HH69="джемб",IA69,0)</f>
        <v>0</v>
      </c>
      <c r="JE69" s="15">
        <f t="shared" ref="JE69:JE83" si="54">IF(HI69="кетчб",IA69,0)</f>
        <v>0</v>
      </c>
      <c r="JF69" s="15">
        <f t="shared" ref="JF69:JF83" si="55">IF(HJ69="майонб",IA69,0)</f>
        <v>0</v>
      </c>
      <c r="JG69" s="15">
        <f t="shared" ref="JG69:JG83" si="56">IF(HK69="сгущб",IA69,0)</f>
        <v>0</v>
      </c>
      <c r="JH69" s="15">
        <f t="shared" ref="JH69:JH83" si="57">IF(HL69="сметб",IA69,0)</f>
        <v>0</v>
      </c>
      <c r="JI69" s="15">
        <f t="shared" ref="JI69:JI83" si="58">IF(HM69="пуст",IA69,0)</f>
        <v>0</v>
      </c>
      <c r="JJ69" s="15">
        <f t="shared" ref="JJ69:JJ83" si="59">IF(HN69="топ",IA69,0)</f>
        <v>0</v>
      </c>
      <c r="JK69" s="69">
        <f t="shared" ref="JK69:JK83" si="60">IF(OR(JX69=SUM(JR69:JW69),SUM($HY$155,$HY$158:$HY$160,$IB$155,$IB$158:$IB$160)=SUM($JX$44:$JX$140)),0,1)</f>
        <v>0</v>
      </c>
      <c r="JL69" s="39">
        <f t="shared" ref="JL69:JL83" si="61">IF(HF69="майп",IA69,0)</f>
        <v>0</v>
      </c>
      <c r="JM69" s="39">
        <f t="shared" ref="JM69:JM83" si="62">IF(HG69="кетп",IA69,0)</f>
        <v>0</v>
      </c>
      <c r="JQ69" s="110"/>
      <c r="JR69" s="68"/>
      <c r="JS69" s="68"/>
      <c r="JT69" s="68"/>
      <c r="JU69" s="68"/>
      <c r="JV69" s="68"/>
      <c r="JW69" s="68"/>
      <c r="JX69" s="108">
        <f t="shared" ref="JX69:JX83" si="63">JJ69</f>
        <v>0</v>
      </c>
    </row>
    <row r="70" spans="1:284" s="4" customFormat="1" ht="17.45" hidden="1" customHeight="1">
      <c r="A70" s="146" t="str">
        <f t="shared" si="38"/>
        <v/>
      </c>
      <c r="B70" s="139" t="str">
        <f t="shared" si="39"/>
        <v>140 г</v>
      </c>
      <c r="C70" s="482" t="s">
        <v>266</v>
      </c>
      <c r="D70" s="499"/>
      <c r="E70" s="500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486"/>
      <c r="X70" s="489"/>
      <c r="Y70" s="486" t="s">
        <v>267</v>
      </c>
      <c r="Z70" s="505"/>
      <c r="AA70" s="486"/>
      <c r="AB70" s="489"/>
      <c r="AC70" s="486"/>
      <c r="AD70" s="486"/>
      <c r="AE70" s="486"/>
      <c r="AF70" s="486"/>
      <c r="AG70" s="486"/>
      <c r="AH70" s="505"/>
      <c r="AI70" s="486"/>
      <c r="AJ70" s="486"/>
      <c r="AK70" s="505"/>
      <c r="AL70" s="486"/>
      <c r="AM70" s="505"/>
      <c r="AN70" s="505"/>
      <c r="AO70" s="486"/>
      <c r="AP70" s="486"/>
      <c r="AQ70" s="486"/>
      <c r="AR70" s="486"/>
      <c r="AS70" s="486"/>
      <c r="AT70" s="490"/>
      <c r="AU70" s="506"/>
      <c r="AV70" s="487"/>
      <c r="AW70" s="490"/>
      <c r="AX70" s="502"/>
      <c r="AY70" s="491"/>
      <c r="AZ70" s="492"/>
      <c r="BA70" s="488" t="s">
        <v>89</v>
      </c>
      <c r="BB70" s="488" t="s">
        <v>128</v>
      </c>
      <c r="BC70" s="488"/>
      <c r="BD70" s="488"/>
      <c r="BE70" s="488"/>
      <c r="BF70" s="488" t="s">
        <v>18</v>
      </c>
      <c r="BG70" s="488"/>
      <c r="BH70" s="488"/>
      <c r="BI70" s="488"/>
      <c r="BJ70" s="488"/>
      <c r="BK70" s="488"/>
      <c r="BL70" s="488"/>
      <c r="BM70" s="488"/>
      <c r="BN70" s="488"/>
      <c r="BO70" s="488"/>
      <c r="BP70" s="488"/>
      <c r="BQ70" s="488"/>
      <c r="BR70" s="488"/>
      <c r="BS70" s="488"/>
      <c r="BT70" s="488"/>
      <c r="BU70" s="488"/>
      <c r="BV70" s="488"/>
      <c r="BW70" s="488"/>
      <c r="BX70" s="488"/>
      <c r="BY70" s="488"/>
      <c r="BZ70" s="488"/>
      <c r="CA70" s="488"/>
      <c r="CB70" s="488"/>
      <c r="CC70" s="381"/>
      <c r="CD70" s="493"/>
      <c r="CE70" s="493"/>
      <c r="CF70" s="493"/>
      <c r="CG70" s="493"/>
      <c r="CH70" s="493"/>
      <c r="CI70" s="509" t="s">
        <v>90</v>
      </c>
      <c r="CJ70" s="493"/>
      <c r="CK70" s="493"/>
      <c r="CL70" s="494" t="s">
        <v>241</v>
      </c>
      <c r="CM70" s="493"/>
      <c r="CN70" s="493"/>
      <c r="CO70" s="493"/>
      <c r="CP70" s="493"/>
      <c r="CQ70" s="493"/>
      <c r="CR70" s="493"/>
      <c r="CS70" s="493"/>
      <c r="CT70" s="493"/>
      <c r="CU70" s="493"/>
      <c r="CV70" s="493"/>
      <c r="CW70" s="493"/>
      <c r="CX70" s="493"/>
      <c r="CY70" s="493"/>
      <c r="CZ70" s="493"/>
      <c r="DA70" s="493"/>
      <c r="DB70" s="493"/>
      <c r="DC70" s="493"/>
      <c r="DD70" s="493"/>
      <c r="DE70" s="493"/>
      <c r="DF70" s="493"/>
      <c r="DG70" s="493"/>
      <c r="DH70" s="493" t="s">
        <v>274</v>
      </c>
      <c r="DI70" s="493"/>
      <c r="DJ70" s="493" t="s">
        <v>268</v>
      </c>
      <c r="DK70" s="493"/>
      <c r="DL70" s="493"/>
      <c r="DM70" s="493"/>
      <c r="DN70" s="493"/>
      <c r="DO70" s="487"/>
      <c r="DP70" s="493"/>
      <c r="DQ70" s="467">
        <v>75.760000000000005</v>
      </c>
      <c r="DR70" s="380">
        <v>19.72</v>
      </c>
      <c r="DS70" s="468"/>
      <c r="DT70" s="468"/>
      <c r="DU70" s="495"/>
      <c r="DV70" s="495"/>
      <c r="DW70" s="495"/>
      <c r="DX70" s="495"/>
      <c r="DY70" s="495"/>
      <c r="DZ70" s="495"/>
      <c r="EA70" s="495"/>
      <c r="EB70" s="495"/>
      <c r="EC70" s="495"/>
      <c r="ED70" s="495"/>
      <c r="EE70" s="495"/>
      <c r="EF70" s="495"/>
      <c r="EG70" s="495"/>
      <c r="EH70" s="495"/>
      <c r="EI70" s="495"/>
      <c r="EJ70" s="495"/>
      <c r="EK70" s="495"/>
      <c r="EL70" s="446">
        <v>80</v>
      </c>
      <c r="EM70" s="495" t="s">
        <v>91</v>
      </c>
      <c r="EN70" s="495" t="s">
        <v>242</v>
      </c>
      <c r="EO70" s="446">
        <v>80</v>
      </c>
      <c r="EP70" s="495" t="s">
        <v>91</v>
      </c>
      <c r="EQ70" s="463"/>
      <c r="ER70" s="446">
        <v>80</v>
      </c>
      <c r="ES70" s="495" t="s">
        <v>91</v>
      </c>
      <c r="ET70" s="495" t="s">
        <v>242</v>
      </c>
      <c r="EU70" s="446">
        <v>80</v>
      </c>
      <c r="EV70" s="495" t="s">
        <v>91</v>
      </c>
      <c r="EW70" s="495" t="s">
        <v>242</v>
      </c>
      <c r="EX70" s="446">
        <v>83</v>
      </c>
      <c r="EY70" s="495" t="s">
        <v>91</v>
      </c>
      <c r="EZ70" s="495" t="s">
        <v>242</v>
      </c>
      <c r="FA70" s="446">
        <v>70</v>
      </c>
      <c r="FB70" s="495" t="s">
        <v>91</v>
      </c>
      <c r="FC70" s="495" t="s">
        <v>242</v>
      </c>
      <c r="FD70" s="446">
        <v>83</v>
      </c>
      <c r="FE70" s="495" t="s">
        <v>91</v>
      </c>
      <c r="FF70" s="495" t="s">
        <v>242</v>
      </c>
      <c r="FG70" s="446">
        <v>77</v>
      </c>
      <c r="FH70" s="495" t="s">
        <v>91</v>
      </c>
      <c r="FI70" s="495" t="s">
        <v>242</v>
      </c>
      <c r="FJ70" s="446">
        <v>82</v>
      </c>
      <c r="FK70" s="495" t="s">
        <v>91</v>
      </c>
      <c r="FL70" s="495" t="s">
        <v>242</v>
      </c>
      <c r="FM70" s="446">
        <v>93</v>
      </c>
      <c r="FN70" s="495" t="s">
        <v>91</v>
      </c>
      <c r="FO70" s="495" t="s">
        <v>242</v>
      </c>
      <c r="FP70" s="446"/>
      <c r="FQ70" s="497"/>
      <c r="FR70" s="497"/>
      <c r="FS70" s="447"/>
      <c r="FT70" s="497"/>
      <c r="FU70" s="497"/>
      <c r="FV70" s="447"/>
      <c r="FW70" s="497"/>
      <c r="FX70" s="497"/>
      <c r="FY70" s="447"/>
      <c r="FZ70" s="497"/>
      <c r="GA70" s="497"/>
      <c r="GB70" s="447"/>
      <c r="GC70" s="497"/>
      <c r="GD70" s="497"/>
      <c r="GE70" s="447"/>
      <c r="GF70" s="497"/>
      <c r="GG70" s="497"/>
      <c r="GH70" s="447"/>
      <c r="GI70" s="497"/>
      <c r="GJ70" s="497"/>
      <c r="GK70" s="447"/>
      <c r="GL70" s="497"/>
      <c r="GM70" s="497"/>
      <c r="GN70" s="447"/>
      <c r="GO70" s="497"/>
      <c r="GP70" s="497"/>
      <c r="GQ70" s="447"/>
      <c r="GR70" s="497"/>
      <c r="GS70" s="453"/>
      <c r="GT70" s="382" t="s">
        <v>92</v>
      </c>
      <c r="GU70" s="498"/>
      <c r="GV70" s="498"/>
      <c r="GW70" s="498"/>
      <c r="GX70" s="498"/>
      <c r="GY70" s="454" t="s">
        <v>93</v>
      </c>
      <c r="GZ70" s="382" t="s">
        <v>75</v>
      </c>
      <c r="HA70" s="498" t="s">
        <v>76</v>
      </c>
      <c r="HB70" s="498" t="s">
        <v>75</v>
      </c>
      <c r="HC70" s="498"/>
      <c r="HD70" s="498"/>
      <c r="HE70" s="498"/>
      <c r="HF70" s="382" t="s">
        <v>75</v>
      </c>
      <c r="HG70" s="498"/>
      <c r="HH70" s="498" t="s">
        <v>129</v>
      </c>
      <c r="HI70" s="498"/>
      <c r="HJ70" s="498"/>
      <c r="HK70" s="498" t="s">
        <v>130</v>
      </c>
      <c r="HL70" s="498" t="s">
        <v>131</v>
      </c>
      <c r="HM70" s="498" t="s">
        <v>132</v>
      </c>
      <c r="HN70" s="498" t="s">
        <v>133</v>
      </c>
      <c r="HO70" s="498"/>
      <c r="HP70" s="498"/>
      <c r="HQ70" s="498"/>
      <c r="HR70" s="498"/>
      <c r="HS70" s="498"/>
      <c r="HT70" s="498"/>
      <c r="HU70" s="498"/>
      <c r="HV70" s="498"/>
      <c r="HW70" s="498"/>
      <c r="HX70" s="315">
        <f t="shared" si="40"/>
        <v>80</v>
      </c>
      <c r="HY70" s="313"/>
      <c r="HZ70" s="131"/>
      <c r="IA70" s="38">
        <f t="shared" si="41"/>
        <v>0</v>
      </c>
      <c r="IB70" s="91">
        <f t="shared" ref="IB70:IB83" si="64">HX70*HZ70</f>
        <v>0</v>
      </c>
      <c r="IC70" s="176" t="str">
        <f t="shared" si="42"/>
        <v/>
      </c>
      <c r="IE70" s="31">
        <f t="shared" si="43"/>
        <v>80</v>
      </c>
      <c r="IG70" s="97">
        <f t="shared" si="44"/>
        <v>0</v>
      </c>
      <c r="II70" s="97">
        <f t="shared" ca="1" si="45"/>
        <v>0</v>
      </c>
      <c r="IO70" s="9">
        <f t="shared" si="46"/>
        <v>0</v>
      </c>
      <c r="IP70" s="56">
        <f t="shared" si="47"/>
        <v>0</v>
      </c>
      <c r="IQ70" s="56">
        <f t="shared" si="48"/>
        <v>0</v>
      </c>
      <c r="IR70" s="56">
        <f t="shared" si="49"/>
        <v>0</v>
      </c>
      <c r="IS70" s="56">
        <f t="shared" si="50"/>
        <v>0</v>
      </c>
      <c r="IT70" s="56">
        <f t="shared" si="51"/>
        <v>0</v>
      </c>
      <c r="IX70" s="9">
        <f t="shared" si="52"/>
        <v>0</v>
      </c>
      <c r="JD70" s="15">
        <f t="shared" si="53"/>
        <v>0</v>
      </c>
      <c r="JE70" s="15">
        <f t="shared" si="54"/>
        <v>0</v>
      </c>
      <c r="JF70" s="15">
        <f t="shared" si="55"/>
        <v>0</v>
      </c>
      <c r="JG70" s="15">
        <f t="shared" si="56"/>
        <v>0</v>
      </c>
      <c r="JH70" s="15">
        <f t="shared" si="57"/>
        <v>0</v>
      </c>
      <c r="JI70" s="15">
        <f t="shared" si="58"/>
        <v>0</v>
      </c>
      <c r="JJ70" s="15">
        <f t="shared" si="59"/>
        <v>0</v>
      </c>
      <c r="JK70" s="69">
        <f t="shared" si="60"/>
        <v>0</v>
      </c>
      <c r="JL70" s="39">
        <f t="shared" si="61"/>
        <v>0</v>
      </c>
      <c r="JM70" s="39">
        <f t="shared" si="62"/>
        <v>0</v>
      </c>
      <c r="JQ70" s="110"/>
      <c r="JR70" s="68"/>
      <c r="JS70" s="68"/>
      <c r="JT70" s="68"/>
      <c r="JU70" s="68"/>
      <c r="JV70" s="68"/>
      <c r="JW70" s="68"/>
      <c r="JX70" s="108">
        <f t="shared" si="63"/>
        <v>0</v>
      </c>
    </row>
    <row r="71" spans="1:284" s="4" customFormat="1" ht="17.25" customHeight="1">
      <c r="A71" s="146" t="str">
        <f t="shared" si="38"/>
        <v/>
      </c>
      <c r="B71" s="139" t="str">
        <f t="shared" si="39"/>
        <v>140 г</v>
      </c>
      <c r="C71" s="482" t="s">
        <v>280</v>
      </c>
      <c r="D71" s="499"/>
      <c r="E71" s="500"/>
      <c r="F71" s="486"/>
      <c r="G71" s="486"/>
      <c r="H71" s="486"/>
      <c r="I71" s="486"/>
      <c r="J71" s="486"/>
      <c r="K71" s="486" t="s">
        <v>281</v>
      </c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6"/>
      <c r="W71" s="486"/>
      <c r="X71" s="488"/>
      <c r="Y71" s="486"/>
      <c r="Z71" s="486"/>
      <c r="AA71" s="505"/>
      <c r="AB71" s="486"/>
      <c r="AC71" s="486"/>
      <c r="AD71" s="501"/>
      <c r="AE71" s="486"/>
      <c r="AF71" s="486"/>
      <c r="AG71" s="486"/>
      <c r="AH71" s="486"/>
      <c r="AI71" s="486"/>
      <c r="AJ71" s="486"/>
      <c r="AK71" s="486"/>
      <c r="AL71" s="486"/>
      <c r="AM71" s="486"/>
      <c r="AN71" s="486"/>
      <c r="AO71" s="486"/>
      <c r="AP71" s="486"/>
      <c r="AQ71" s="486"/>
      <c r="AR71" s="486"/>
      <c r="AS71" s="486"/>
      <c r="AT71" s="490"/>
      <c r="AU71" s="506"/>
      <c r="AV71" s="487"/>
      <c r="AW71" s="490"/>
      <c r="AX71" s="502"/>
      <c r="AY71" s="491"/>
      <c r="AZ71" s="492"/>
      <c r="BA71" s="488" t="s">
        <v>89</v>
      </c>
      <c r="BB71" s="488" t="s">
        <v>94</v>
      </c>
      <c r="BC71" s="488"/>
      <c r="BD71" s="488"/>
      <c r="BE71" s="488"/>
      <c r="BF71" s="488" t="s">
        <v>18</v>
      </c>
      <c r="BG71" s="488"/>
      <c r="BH71" s="488"/>
      <c r="BI71" s="488"/>
      <c r="BJ71" s="488"/>
      <c r="BK71" s="488"/>
      <c r="BL71" s="488"/>
      <c r="BM71" s="488"/>
      <c r="BN71" s="488"/>
      <c r="BO71" s="488"/>
      <c r="BP71" s="488"/>
      <c r="BQ71" s="488"/>
      <c r="BR71" s="488"/>
      <c r="BS71" s="488"/>
      <c r="BT71" s="488"/>
      <c r="BU71" s="488"/>
      <c r="BV71" s="488"/>
      <c r="BW71" s="488"/>
      <c r="BX71" s="488"/>
      <c r="BY71" s="488"/>
      <c r="BZ71" s="488"/>
      <c r="CA71" s="488"/>
      <c r="CB71" s="488"/>
      <c r="CC71" s="381"/>
      <c r="CD71" s="493"/>
      <c r="CE71" s="493"/>
      <c r="CF71" s="493"/>
      <c r="CG71" s="493"/>
      <c r="CH71" s="493"/>
      <c r="CI71" s="509" t="s">
        <v>90</v>
      </c>
      <c r="CJ71" s="493"/>
      <c r="CK71" s="493"/>
      <c r="CL71" s="494" t="s">
        <v>241</v>
      </c>
      <c r="CM71" s="493"/>
      <c r="CN71" s="493"/>
      <c r="CO71" s="493"/>
      <c r="CP71" s="493"/>
      <c r="CQ71" s="493"/>
      <c r="CR71" s="493"/>
      <c r="CS71" s="493"/>
      <c r="CT71" s="493"/>
      <c r="CU71" s="493"/>
      <c r="CV71" s="493"/>
      <c r="CW71" s="493"/>
      <c r="CX71" s="493"/>
      <c r="CY71" s="493"/>
      <c r="CZ71" s="493"/>
      <c r="DA71" s="493"/>
      <c r="DB71" s="493"/>
      <c r="DC71" s="493"/>
      <c r="DD71" s="493"/>
      <c r="DE71" s="493"/>
      <c r="DF71" s="493"/>
      <c r="DG71" s="493"/>
      <c r="DH71" s="493" t="s">
        <v>274</v>
      </c>
      <c r="DI71" s="493"/>
      <c r="DJ71" s="493" t="s">
        <v>282</v>
      </c>
      <c r="DK71" s="493"/>
      <c r="DL71" s="493"/>
      <c r="DM71" s="493"/>
      <c r="DN71" s="493"/>
      <c r="DO71" s="487"/>
      <c r="DP71" s="493"/>
      <c r="DQ71" s="467">
        <v>17.09</v>
      </c>
      <c r="DR71" s="380">
        <v>32.75</v>
      </c>
      <c r="DS71" s="468"/>
      <c r="DT71" s="468"/>
      <c r="DU71" s="495"/>
      <c r="DV71" s="495"/>
      <c r="DW71" s="495"/>
      <c r="DX71" s="495"/>
      <c r="DY71" s="495"/>
      <c r="DZ71" s="495"/>
      <c r="EA71" s="495"/>
      <c r="EB71" s="495"/>
      <c r="EC71" s="495"/>
      <c r="ED71" s="495"/>
      <c r="EE71" s="495"/>
      <c r="EF71" s="495"/>
      <c r="EG71" s="495"/>
      <c r="EH71" s="495"/>
      <c r="EI71" s="495"/>
      <c r="EJ71" s="495"/>
      <c r="EK71" s="495"/>
      <c r="EL71" s="446">
        <v>83</v>
      </c>
      <c r="EM71" s="495" t="s">
        <v>91</v>
      </c>
      <c r="EN71" s="495" t="s">
        <v>95</v>
      </c>
      <c r="EO71" s="446">
        <v>83</v>
      </c>
      <c r="EP71" s="495" t="s">
        <v>91</v>
      </c>
      <c r="EQ71" s="463"/>
      <c r="ER71" s="446">
        <v>83</v>
      </c>
      <c r="ES71" s="495" t="s">
        <v>91</v>
      </c>
      <c r="ET71" s="495" t="s">
        <v>95</v>
      </c>
      <c r="EU71" s="446">
        <v>83</v>
      </c>
      <c r="EV71" s="495" t="s">
        <v>91</v>
      </c>
      <c r="EW71" s="495" t="s">
        <v>95</v>
      </c>
      <c r="EX71" s="446">
        <v>72</v>
      </c>
      <c r="EY71" s="495" t="s">
        <v>91</v>
      </c>
      <c r="EZ71" s="495" t="s">
        <v>95</v>
      </c>
      <c r="FA71" s="446">
        <v>67</v>
      </c>
      <c r="FB71" s="495" t="s">
        <v>91</v>
      </c>
      <c r="FC71" s="495" t="s">
        <v>95</v>
      </c>
      <c r="FD71" s="446">
        <v>72</v>
      </c>
      <c r="FE71" s="495" t="s">
        <v>91</v>
      </c>
      <c r="FF71" s="495" t="s">
        <v>95</v>
      </c>
      <c r="FG71" s="446">
        <v>74</v>
      </c>
      <c r="FH71" s="495" t="s">
        <v>91</v>
      </c>
      <c r="FI71" s="495" t="s">
        <v>95</v>
      </c>
      <c r="FJ71" s="446">
        <v>82</v>
      </c>
      <c r="FK71" s="495" t="s">
        <v>91</v>
      </c>
      <c r="FL71" s="495" t="s">
        <v>95</v>
      </c>
      <c r="FM71" s="446">
        <v>93</v>
      </c>
      <c r="FN71" s="495" t="s">
        <v>91</v>
      </c>
      <c r="FO71" s="495" t="s">
        <v>95</v>
      </c>
      <c r="FP71" s="446"/>
      <c r="FQ71" s="497"/>
      <c r="FR71" s="497"/>
      <c r="FS71" s="447"/>
      <c r="FT71" s="497"/>
      <c r="FU71" s="497"/>
      <c r="FV71" s="447"/>
      <c r="FW71" s="497"/>
      <c r="FX71" s="497"/>
      <c r="FY71" s="447"/>
      <c r="FZ71" s="497"/>
      <c r="GA71" s="497"/>
      <c r="GB71" s="447"/>
      <c r="GC71" s="497"/>
      <c r="GD71" s="497"/>
      <c r="GE71" s="447"/>
      <c r="GF71" s="497"/>
      <c r="GG71" s="497"/>
      <c r="GH71" s="447"/>
      <c r="GI71" s="497"/>
      <c r="GJ71" s="497"/>
      <c r="GK71" s="447"/>
      <c r="GL71" s="497"/>
      <c r="GM71" s="497"/>
      <c r="GN71" s="447"/>
      <c r="GO71" s="497"/>
      <c r="GP71" s="497"/>
      <c r="GQ71" s="447"/>
      <c r="GR71" s="497"/>
      <c r="GS71" s="453"/>
      <c r="GT71" s="382" t="s">
        <v>92</v>
      </c>
      <c r="GU71" s="498"/>
      <c r="GV71" s="498"/>
      <c r="GW71" s="498"/>
      <c r="GX71" s="498"/>
      <c r="GY71" s="454" t="s">
        <v>93</v>
      </c>
      <c r="GZ71" s="382" t="s">
        <v>75</v>
      </c>
      <c r="HA71" s="498" t="s">
        <v>76</v>
      </c>
      <c r="HB71" s="498" t="s">
        <v>75</v>
      </c>
      <c r="HC71" s="498"/>
      <c r="HD71" s="498"/>
      <c r="HE71" s="498"/>
      <c r="HF71" s="382" t="s">
        <v>75</v>
      </c>
      <c r="HG71" s="498"/>
      <c r="HH71" s="498"/>
      <c r="HI71" s="498"/>
      <c r="HJ71" s="498"/>
      <c r="HK71" s="498"/>
      <c r="HL71" s="498"/>
      <c r="HM71" s="498"/>
      <c r="HN71" s="498"/>
      <c r="HO71" s="498"/>
      <c r="HP71" s="498"/>
      <c r="HQ71" s="498"/>
      <c r="HR71" s="498"/>
      <c r="HS71" s="498"/>
      <c r="HT71" s="498"/>
      <c r="HU71" s="498"/>
      <c r="HV71" s="498"/>
      <c r="HW71" s="498"/>
      <c r="HX71" s="315">
        <f t="shared" si="40"/>
        <v>83</v>
      </c>
      <c r="HY71" s="313"/>
      <c r="HZ71" s="131"/>
      <c r="IA71" s="38">
        <f t="shared" si="41"/>
        <v>0</v>
      </c>
      <c r="IB71" s="91">
        <f t="shared" si="64"/>
        <v>0</v>
      </c>
      <c r="IC71" s="176" t="str">
        <f t="shared" si="42"/>
        <v/>
      </c>
      <c r="IE71" s="31">
        <f t="shared" si="43"/>
        <v>83</v>
      </c>
      <c r="IG71" s="97">
        <f t="shared" si="44"/>
        <v>0</v>
      </c>
      <c r="II71" s="97">
        <f t="shared" ca="1" si="45"/>
        <v>0</v>
      </c>
      <c r="IO71" s="9">
        <f t="shared" si="46"/>
        <v>0</v>
      </c>
      <c r="IP71" s="56">
        <f t="shared" si="47"/>
        <v>0</v>
      </c>
      <c r="IQ71" s="56">
        <f t="shared" si="48"/>
        <v>0</v>
      </c>
      <c r="IR71" s="56">
        <f t="shared" si="49"/>
        <v>0</v>
      </c>
      <c r="IS71" s="56">
        <f t="shared" si="50"/>
        <v>0</v>
      </c>
      <c r="IT71" s="56">
        <f t="shared" si="51"/>
        <v>0</v>
      </c>
      <c r="IX71" s="9">
        <f t="shared" si="52"/>
        <v>0</v>
      </c>
      <c r="JD71" s="15">
        <f t="shared" si="53"/>
        <v>0</v>
      </c>
      <c r="JE71" s="15">
        <f t="shared" si="54"/>
        <v>0</v>
      </c>
      <c r="JF71" s="15">
        <f t="shared" si="55"/>
        <v>0</v>
      </c>
      <c r="JG71" s="15">
        <f t="shared" si="56"/>
        <v>0</v>
      </c>
      <c r="JH71" s="15">
        <f t="shared" si="57"/>
        <v>0</v>
      </c>
      <c r="JI71" s="15">
        <f t="shared" si="58"/>
        <v>0</v>
      </c>
      <c r="JJ71" s="15">
        <f t="shared" si="59"/>
        <v>0</v>
      </c>
      <c r="JK71" s="69">
        <f t="shared" si="60"/>
        <v>0</v>
      </c>
      <c r="JL71" s="39">
        <f t="shared" si="61"/>
        <v>0</v>
      </c>
      <c r="JM71" s="39">
        <f t="shared" si="62"/>
        <v>0</v>
      </c>
      <c r="JQ71" s="110"/>
      <c r="JR71" s="68"/>
      <c r="JS71" s="68"/>
      <c r="JT71" s="68"/>
      <c r="JU71" s="68"/>
      <c r="JV71" s="68"/>
      <c r="JW71" s="68"/>
      <c r="JX71" s="108">
        <f t="shared" si="63"/>
        <v>0</v>
      </c>
    </row>
    <row r="72" spans="1:284" s="4" customFormat="1" ht="17.45" customHeight="1">
      <c r="A72" s="146" t="str">
        <f t="shared" si="38"/>
        <v/>
      </c>
      <c r="B72" s="139" t="str">
        <f t="shared" si="39"/>
        <v>75 г</v>
      </c>
      <c r="C72" s="482" t="s">
        <v>332</v>
      </c>
      <c r="D72" s="499"/>
      <c r="E72" s="500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  <c r="W72" s="486"/>
      <c r="X72" s="486"/>
      <c r="Y72" s="501"/>
      <c r="Z72" s="486"/>
      <c r="AA72" s="501"/>
      <c r="AB72" s="486"/>
      <c r="AC72" s="486"/>
      <c r="AD72" s="486"/>
      <c r="AE72" s="486"/>
      <c r="AF72" s="486"/>
      <c r="AG72" s="486"/>
      <c r="AH72" s="501"/>
      <c r="AI72" s="486"/>
      <c r="AJ72" s="486"/>
      <c r="AK72" s="486" t="s">
        <v>333</v>
      </c>
      <c r="AL72" s="510"/>
      <c r="AM72" s="501"/>
      <c r="AN72" s="505"/>
      <c r="AO72" s="486"/>
      <c r="AP72" s="486"/>
      <c r="AQ72" s="486"/>
      <c r="AR72" s="486"/>
      <c r="AS72" s="486"/>
      <c r="AT72" s="490"/>
      <c r="AU72" s="506"/>
      <c r="AV72" s="487"/>
      <c r="AW72" s="490"/>
      <c r="AX72" s="502"/>
      <c r="AY72" s="491"/>
      <c r="AZ72" s="492"/>
      <c r="BA72" s="488" t="s">
        <v>89</v>
      </c>
      <c r="BB72" s="488" t="s">
        <v>308</v>
      </c>
      <c r="BC72" s="488"/>
      <c r="BD72" s="488"/>
      <c r="BE72" s="488"/>
      <c r="BF72" s="488" t="s">
        <v>18</v>
      </c>
      <c r="BG72" s="488"/>
      <c r="BH72" s="488"/>
      <c r="BI72" s="488"/>
      <c r="BJ72" s="488"/>
      <c r="BK72" s="488"/>
      <c r="BL72" s="488"/>
      <c r="BM72" s="488"/>
      <c r="BN72" s="488"/>
      <c r="BO72" s="488"/>
      <c r="BP72" s="488"/>
      <c r="BQ72" s="488"/>
      <c r="BR72" s="488"/>
      <c r="BS72" s="488"/>
      <c r="BT72" s="488"/>
      <c r="BU72" s="488"/>
      <c r="BV72" s="488"/>
      <c r="BW72" s="488"/>
      <c r="BX72" s="488"/>
      <c r="BY72" s="488"/>
      <c r="BZ72" s="488"/>
      <c r="CA72" s="488"/>
      <c r="CB72" s="488"/>
      <c r="CC72" s="381"/>
      <c r="CD72" s="493"/>
      <c r="CE72" s="493"/>
      <c r="CF72" s="493"/>
      <c r="CG72" s="493"/>
      <c r="CH72" s="493"/>
      <c r="CI72" s="509" t="s">
        <v>75</v>
      </c>
      <c r="CJ72" s="493"/>
      <c r="CK72" s="493"/>
      <c r="CL72" s="493"/>
      <c r="CM72" s="493"/>
      <c r="CN72" s="493"/>
      <c r="CO72" s="493"/>
      <c r="CP72" s="493"/>
      <c r="CQ72" s="493"/>
      <c r="CR72" s="493"/>
      <c r="CS72" s="493"/>
      <c r="CT72" s="493"/>
      <c r="CU72" s="493"/>
      <c r="CV72" s="493"/>
      <c r="CW72" s="493"/>
      <c r="CX72" s="493"/>
      <c r="CY72" s="493"/>
      <c r="CZ72" s="493"/>
      <c r="DA72" s="493"/>
      <c r="DB72" s="493"/>
      <c r="DC72" s="493"/>
      <c r="DD72" s="493"/>
      <c r="DE72" s="493"/>
      <c r="DF72" s="493"/>
      <c r="DG72" s="493"/>
      <c r="DH72" s="493" t="s">
        <v>274</v>
      </c>
      <c r="DI72" s="493"/>
      <c r="DJ72" s="493" t="s">
        <v>334</v>
      </c>
      <c r="DK72" s="493"/>
      <c r="DL72" s="493"/>
      <c r="DM72" s="493"/>
      <c r="DN72" s="493"/>
      <c r="DO72" s="487"/>
      <c r="DP72" s="493"/>
      <c r="DQ72" s="467">
        <v>186.75</v>
      </c>
      <c r="DR72" s="380">
        <v>25.98</v>
      </c>
      <c r="DS72" s="468"/>
      <c r="DT72" s="468"/>
      <c r="DU72" s="495"/>
      <c r="DV72" s="495"/>
      <c r="DW72" s="495"/>
      <c r="DX72" s="495"/>
      <c r="DY72" s="495"/>
      <c r="DZ72" s="495"/>
      <c r="EA72" s="495"/>
      <c r="EB72" s="495"/>
      <c r="EC72" s="495"/>
      <c r="ED72" s="495"/>
      <c r="EE72" s="495"/>
      <c r="EF72" s="495"/>
      <c r="EG72" s="495"/>
      <c r="EH72" s="495"/>
      <c r="EI72" s="495"/>
      <c r="EJ72" s="495"/>
      <c r="EK72" s="495"/>
      <c r="EL72" s="446">
        <v>97</v>
      </c>
      <c r="EM72" s="495" t="s">
        <v>99</v>
      </c>
      <c r="EN72" s="495" t="s">
        <v>95</v>
      </c>
      <c r="EO72" s="446">
        <v>97</v>
      </c>
      <c r="EP72" s="495" t="s">
        <v>99</v>
      </c>
      <c r="EQ72" s="463"/>
      <c r="ER72" s="446">
        <v>97</v>
      </c>
      <c r="ES72" s="495" t="s">
        <v>99</v>
      </c>
      <c r="ET72" s="495" t="s">
        <v>95</v>
      </c>
      <c r="EU72" s="458">
        <v>89</v>
      </c>
      <c r="EV72" s="495" t="s">
        <v>99</v>
      </c>
      <c r="EW72" s="495" t="s">
        <v>95</v>
      </c>
      <c r="EX72" s="446">
        <v>97</v>
      </c>
      <c r="EY72" s="495" t="s">
        <v>99</v>
      </c>
      <c r="EZ72" s="495" t="s">
        <v>95</v>
      </c>
      <c r="FA72" s="446">
        <v>98</v>
      </c>
      <c r="FB72" s="495" t="s">
        <v>99</v>
      </c>
      <c r="FC72" s="495" t="s">
        <v>95</v>
      </c>
      <c r="FD72" s="446">
        <v>97</v>
      </c>
      <c r="FE72" s="495" t="s">
        <v>99</v>
      </c>
      <c r="FF72" s="495" t="s">
        <v>95</v>
      </c>
      <c r="FG72" s="446">
        <v>97</v>
      </c>
      <c r="FH72" s="495" t="s">
        <v>99</v>
      </c>
      <c r="FI72" s="495" t="s">
        <v>95</v>
      </c>
      <c r="FJ72" s="446">
        <v>87</v>
      </c>
      <c r="FK72" s="495" t="s">
        <v>99</v>
      </c>
      <c r="FL72" s="495" t="s">
        <v>95</v>
      </c>
      <c r="FM72" s="446">
        <v>98</v>
      </c>
      <c r="FN72" s="495" t="s">
        <v>99</v>
      </c>
      <c r="FO72" s="495" t="s">
        <v>95</v>
      </c>
      <c r="FP72" s="447"/>
      <c r="FQ72" s="497"/>
      <c r="FR72" s="497"/>
      <c r="FS72" s="447"/>
      <c r="FT72" s="497"/>
      <c r="FU72" s="497"/>
      <c r="FV72" s="447"/>
      <c r="FW72" s="497"/>
      <c r="FX72" s="497"/>
      <c r="FY72" s="447"/>
      <c r="FZ72" s="497"/>
      <c r="GA72" s="497"/>
      <c r="GB72" s="447"/>
      <c r="GC72" s="497"/>
      <c r="GD72" s="497"/>
      <c r="GE72" s="447"/>
      <c r="GF72" s="497"/>
      <c r="GG72" s="497"/>
      <c r="GH72" s="447"/>
      <c r="GI72" s="497"/>
      <c r="GJ72" s="497"/>
      <c r="GK72" s="447"/>
      <c r="GL72" s="497"/>
      <c r="GM72" s="497"/>
      <c r="GN72" s="447"/>
      <c r="GO72" s="497"/>
      <c r="GP72" s="497"/>
      <c r="GQ72" s="447"/>
      <c r="GR72" s="497"/>
      <c r="GS72" s="453"/>
      <c r="GT72" s="382" t="s">
        <v>75</v>
      </c>
      <c r="GU72" s="498"/>
      <c r="GV72" s="498"/>
      <c r="GW72" s="498"/>
      <c r="GX72" s="498"/>
      <c r="GY72" s="454"/>
      <c r="GZ72" s="382" t="s">
        <v>75</v>
      </c>
      <c r="HA72" s="498" t="s">
        <v>76</v>
      </c>
      <c r="HB72" s="498" t="s">
        <v>96</v>
      </c>
      <c r="HC72" s="498"/>
      <c r="HD72" s="498"/>
      <c r="HE72" s="498"/>
      <c r="HF72" s="382" t="s">
        <v>75</v>
      </c>
      <c r="HG72" s="498"/>
      <c r="HH72" s="498"/>
      <c r="HI72" s="498"/>
      <c r="HJ72" s="498"/>
      <c r="HK72" s="498"/>
      <c r="HL72" s="498"/>
      <c r="HM72" s="498"/>
      <c r="HN72" s="498"/>
      <c r="HO72" s="498"/>
      <c r="HP72" s="498"/>
      <c r="HQ72" s="498"/>
      <c r="HR72" s="498"/>
      <c r="HS72" s="498"/>
      <c r="HT72" s="498"/>
      <c r="HU72" s="498"/>
      <c r="HV72" s="498"/>
      <c r="HW72" s="498"/>
      <c r="HX72" s="315">
        <f t="shared" si="40"/>
        <v>97</v>
      </c>
      <c r="HY72" s="313"/>
      <c r="HZ72" s="131"/>
      <c r="IA72" s="38">
        <f t="shared" si="41"/>
        <v>0</v>
      </c>
      <c r="IB72" s="91">
        <f t="shared" si="64"/>
        <v>0</v>
      </c>
      <c r="IC72" s="176" t="str">
        <f t="shared" si="42"/>
        <v/>
      </c>
      <c r="IE72" s="31">
        <f t="shared" si="43"/>
        <v>97</v>
      </c>
      <c r="IG72" s="97">
        <f t="shared" si="44"/>
        <v>0</v>
      </c>
      <c r="II72" s="97">
        <f t="shared" ca="1" si="45"/>
        <v>0</v>
      </c>
      <c r="IO72" s="9">
        <f t="shared" si="46"/>
        <v>0</v>
      </c>
      <c r="IP72" s="56">
        <f t="shared" si="47"/>
        <v>0</v>
      </c>
      <c r="IQ72" s="56">
        <f t="shared" si="48"/>
        <v>0</v>
      </c>
      <c r="IR72" s="56">
        <f t="shared" si="49"/>
        <v>0</v>
      </c>
      <c r="IS72" s="56">
        <f t="shared" si="50"/>
        <v>0</v>
      </c>
      <c r="IT72" s="56">
        <f t="shared" si="51"/>
        <v>0</v>
      </c>
      <c r="IX72" s="9">
        <f t="shared" si="52"/>
        <v>0</v>
      </c>
      <c r="JD72" s="15">
        <f t="shared" si="53"/>
        <v>0</v>
      </c>
      <c r="JE72" s="15">
        <f t="shared" si="54"/>
        <v>0</v>
      </c>
      <c r="JF72" s="15">
        <f t="shared" si="55"/>
        <v>0</v>
      </c>
      <c r="JG72" s="15">
        <f t="shared" si="56"/>
        <v>0</v>
      </c>
      <c r="JH72" s="15">
        <f t="shared" si="57"/>
        <v>0</v>
      </c>
      <c r="JI72" s="15">
        <f t="shared" si="58"/>
        <v>0</v>
      </c>
      <c r="JJ72" s="15">
        <f t="shared" si="59"/>
        <v>0</v>
      </c>
      <c r="JK72" s="69">
        <f t="shared" si="60"/>
        <v>0</v>
      </c>
      <c r="JL72" s="39">
        <f t="shared" si="61"/>
        <v>0</v>
      </c>
      <c r="JM72" s="39">
        <f t="shared" si="62"/>
        <v>0</v>
      </c>
      <c r="JQ72" s="110"/>
      <c r="JR72" s="68"/>
      <c r="JS72" s="68"/>
      <c r="JT72" s="68"/>
      <c r="JU72" s="68"/>
      <c r="JV72" s="68"/>
      <c r="JW72" s="68"/>
      <c r="JX72" s="108">
        <f t="shared" si="63"/>
        <v>0</v>
      </c>
    </row>
    <row r="73" spans="1:284" s="4" customFormat="1" ht="17.45" customHeight="1">
      <c r="A73" s="146" t="str">
        <f t="shared" si="38"/>
        <v/>
      </c>
      <c r="B73" s="139" t="str">
        <f t="shared" si="39"/>
        <v>110 г</v>
      </c>
      <c r="C73" s="482" t="s">
        <v>295</v>
      </c>
      <c r="D73" s="499"/>
      <c r="E73" s="500"/>
      <c r="F73" s="486"/>
      <c r="G73" s="486"/>
      <c r="H73" s="486"/>
      <c r="I73" s="486"/>
      <c r="J73" s="486"/>
      <c r="K73" s="486"/>
      <c r="L73" s="486"/>
      <c r="M73" s="486"/>
      <c r="N73" s="486"/>
      <c r="O73" s="486"/>
      <c r="P73" s="486"/>
      <c r="Q73" s="486"/>
      <c r="R73" s="486"/>
      <c r="S73" s="510"/>
      <c r="T73" s="505"/>
      <c r="U73" s="489"/>
      <c r="V73" s="489"/>
      <c r="W73" s="486"/>
      <c r="X73" s="486"/>
      <c r="Y73" s="486"/>
      <c r="Z73" s="486"/>
      <c r="AA73" s="486"/>
      <c r="AB73" s="486"/>
      <c r="AC73" s="486"/>
      <c r="AD73" s="488"/>
      <c r="AE73" s="486"/>
      <c r="AF73" s="486"/>
      <c r="AG73" s="486"/>
      <c r="AH73" s="486"/>
      <c r="AI73" s="486"/>
      <c r="AJ73" s="486"/>
      <c r="AK73" s="486" t="s">
        <v>296</v>
      </c>
      <c r="AL73" s="486"/>
      <c r="AM73" s="488"/>
      <c r="AN73" s="486"/>
      <c r="AO73" s="486"/>
      <c r="AP73" s="488"/>
      <c r="AQ73" s="488"/>
      <c r="AR73" s="486"/>
      <c r="AS73" s="486"/>
      <c r="AT73" s="488"/>
      <c r="AU73" s="506"/>
      <c r="AV73" s="487"/>
      <c r="AW73" s="490"/>
      <c r="AX73" s="502"/>
      <c r="AY73" s="491"/>
      <c r="AZ73" s="492"/>
      <c r="BA73" s="488" t="s">
        <v>89</v>
      </c>
      <c r="BB73" s="488" t="s">
        <v>125</v>
      </c>
      <c r="BC73" s="488"/>
      <c r="BD73" s="488"/>
      <c r="BE73" s="488"/>
      <c r="BF73" s="488" t="s">
        <v>18</v>
      </c>
      <c r="BG73" s="488"/>
      <c r="BH73" s="488"/>
      <c r="BI73" s="488"/>
      <c r="BJ73" s="488"/>
      <c r="BK73" s="488"/>
      <c r="BL73" s="488"/>
      <c r="BM73" s="488"/>
      <c r="BN73" s="488"/>
      <c r="BO73" s="488"/>
      <c r="BP73" s="488"/>
      <c r="BQ73" s="488"/>
      <c r="BR73" s="488"/>
      <c r="BS73" s="488"/>
      <c r="BT73" s="488"/>
      <c r="BU73" s="488"/>
      <c r="BV73" s="488"/>
      <c r="BW73" s="488"/>
      <c r="BX73" s="488"/>
      <c r="BY73" s="488"/>
      <c r="BZ73" s="488"/>
      <c r="CA73" s="488"/>
      <c r="CB73" s="488"/>
      <c r="CC73" s="381"/>
      <c r="CD73" s="493"/>
      <c r="CE73" s="493"/>
      <c r="CF73" s="493"/>
      <c r="CG73" s="493"/>
      <c r="CH73" s="493"/>
      <c r="CI73" s="509" t="s">
        <v>75</v>
      </c>
      <c r="CJ73" s="493"/>
      <c r="CK73" s="493"/>
      <c r="CL73" s="493"/>
      <c r="CM73" s="493"/>
      <c r="CN73" s="493"/>
      <c r="CO73" s="493"/>
      <c r="CP73" s="493"/>
      <c r="CQ73" s="493"/>
      <c r="CR73" s="493"/>
      <c r="CS73" s="493"/>
      <c r="CT73" s="493"/>
      <c r="CU73" s="493"/>
      <c r="CV73" s="493"/>
      <c r="CW73" s="493"/>
      <c r="CX73" s="493"/>
      <c r="CY73" s="493"/>
      <c r="CZ73" s="493"/>
      <c r="DA73" s="493"/>
      <c r="DB73" s="493"/>
      <c r="DC73" s="493"/>
      <c r="DD73" s="493"/>
      <c r="DE73" s="493"/>
      <c r="DF73" s="493"/>
      <c r="DG73" s="493"/>
      <c r="DH73" s="493" t="s">
        <v>274</v>
      </c>
      <c r="DI73" s="493"/>
      <c r="DJ73" s="493" t="s">
        <v>297</v>
      </c>
      <c r="DK73" s="493"/>
      <c r="DL73" s="493"/>
      <c r="DM73" s="493"/>
      <c r="DN73" s="493"/>
      <c r="DO73" s="487"/>
      <c r="DP73" s="493"/>
      <c r="DQ73" s="467">
        <v>162.43</v>
      </c>
      <c r="DR73" s="380">
        <v>25.08</v>
      </c>
      <c r="DS73" s="468"/>
      <c r="DT73" s="468"/>
      <c r="DU73" s="495"/>
      <c r="DV73" s="495"/>
      <c r="DW73" s="495"/>
      <c r="DX73" s="495"/>
      <c r="DY73" s="495"/>
      <c r="DZ73" s="495"/>
      <c r="EA73" s="495"/>
      <c r="EB73" s="495"/>
      <c r="EC73" s="495"/>
      <c r="ED73" s="495"/>
      <c r="EE73" s="495"/>
      <c r="EF73" s="495"/>
      <c r="EG73" s="495"/>
      <c r="EH73" s="495"/>
      <c r="EI73" s="495"/>
      <c r="EJ73" s="495"/>
      <c r="EK73" s="507"/>
      <c r="EL73" s="446">
        <v>105</v>
      </c>
      <c r="EM73" s="495" t="s">
        <v>298</v>
      </c>
      <c r="EN73" s="495" t="s">
        <v>97</v>
      </c>
      <c r="EO73" s="446">
        <v>105</v>
      </c>
      <c r="EP73" s="495" t="s">
        <v>298</v>
      </c>
      <c r="EQ73" s="463"/>
      <c r="ER73" s="446">
        <v>105</v>
      </c>
      <c r="ES73" s="495" t="s">
        <v>298</v>
      </c>
      <c r="ET73" s="495" t="s">
        <v>97</v>
      </c>
      <c r="EU73" s="458">
        <v>89</v>
      </c>
      <c r="EV73" s="495" t="s">
        <v>298</v>
      </c>
      <c r="EW73" s="495" t="s">
        <v>97</v>
      </c>
      <c r="EX73" s="446">
        <v>105</v>
      </c>
      <c r="EY73" s="495" t="s">
        <v>298</v>
      </c>
      <c r="EZ73" s="495" t="s">
        <v>97</v>
      </c>
      <c r="FA73" s="446">
        <v>88</v>
      </c>
      <c r="FB73" s="495" t="s">
        <v>298</v>
      </c>
      <c r="FC73" s="495" t="s">
        <v>97</v>
      </c>
      <c r="FD73" s="446">
        <v>97</v>
      </c>
      <c r="FE73" s="495" t="s">
        <v>298</v>
      </c>
      <c r="FF73" s="495" t="s">
        <v>97</v>
      </c>
      <c r="FG73" s="458">
        <v>100</v>
      </c>
      <c r="FH73" s="495" t="s">
        <v>298</v>
      </c>
      <c r="FI73" s="495" t="s">
        <v>97</v>
      </c>
      <c r="FJ73" s="446">
        <v>87</v>
      </c>
      <c r="FK73" s="495" t="s">
        <v>298</v>
      </c>
      <c r="FL73" s="495" t="s">
        <v>97</v>
      </c>
      <c r="FM73" s="459">
        <v>90</v>
      </c>
      <c r="FN73" s="495" t="s">
        <v>298</v>
      </c>
      <c r="FO73" s="495" t="s">
        <v>97</v>
      </c>
      <c r="FP73" s="447"/>
      <c r="FQ73" s="497"/>
      <c r="FR73" s="497"/>
      <c r="FS73" s="447"/>
      <c r="FT73" s="497"/>
      <c r="FU73" s="497"/>
      <c r="FV73" s="447"/>
      <c r="FW73" s="497"/>
      <c r="FX73" s="497"/>
      <c r="FY73" s="447"/>
      <c r="FZ73" s="497"/>
      <c r="GA73" s="497"/>
      <c r="GB73" s="447"/>
      <c r="GC73" s="497"/>
      <c r="GD73" s="497"/>
      <c r="GE73" s="447"/>
      <c r="GF73" s="497"/>
      <c r="GG73" s="497"/>
      <c r="GH73" s="447"/>
      <c r="GI73" s="497"/>
      <c r="GJ73" s="497"/>
      <c r="GK73" s="447"/>
      <c r="GL73" s="497"/>
      <c r="GM73" s="497"/>
      <c r="GN73" s="447"/>
      <c r="GO73" s="497"/>
      <c r="GP73" s="497"/>
      <c r="GQ73" s="447"/>
      <c r="GR73" s="497"/>
      <c r="GS73" s="453"/>
      <c r="GT73" s="382" t="s">
        <v>75</v>
      </c>
      <c r="GU73" s="498"/>
      <c r="GV73" s="498"/>
      <c r="GW73" s="498"/>
      <c r="GX73" s="498" t="s">
        <v>233</v>
      </c>
      <c r="GY73" s="454"/>
      <c r="GZ73" s="382" t="s">
        <v>75</v>
      </c>
      <c r="HA73" s="498" t="s">
        <v>76</v>
      </c>
      <c r="HB73" s="498" t="s">
        <v>75</v>
      </c>
      <c r="HC73" s="498"/>
      <c r="HD73" s="498"/>
      <c r="HE73" s="498"/>
      <c r="HF73" s="382" t="s">
        <v>75</v>
      </c>
      <c r="HG73" s="498"/>
      <c r="HH73" s="498"/>
      <c r="HI73" s="498"/>
      <c r="HJ73" s="498"/>
      <c r="HK73" s="498"/>
      <c r="HL73" s="498"/>
      <c r="HM73" s="498"/>
      <c r="HN73" s="498"/>
      <c r="HO73" s="498"/>
      <c r="HP73" s="498"/>
      <c r="HQ73" s="498"/>
      <c r="HR73" s="498"/>
      <c r="HS73" s="498"/>
      <c r="HT73" s="498"/>
      <c r="HU73" s="498"/>
      <c r="HV73" s="498"/>
      <c r="HW73" s="498"/>
      <c r="HX73" s="315">
        <f t="shared" si="40"/>
        <v>105</v>
      </c>
      <c r="HY73" s="313"/>
      <c r="HZ73" s="131"/>
      <c r="IA73" s="38">
        <f t="shared" si="41"/>
        <v>0</v>
      </c>
      <c r="IB73" s="91">
        <f t="shared" si="64"/>
        <v>0</v>
      </c>
      <c r="IC73" s="176" t="str">
        <f t="shared" si="42"/>
        <v/>
      </c>
      <c r="IE73" s="31">
        <f t="shared" si="43"/>
        <v>105</v>
      </c>
      <c r="IG73" s="97">
        <f t="shared" si="44"/>
        <v>0</v>
      </c>
      <c r="II73" s="97">
        <f t="shared" ca="1" si="45"/>
        <v>0</v>
      </c>
      <c r="IO73" s="9">
        <f t="shared" si="46"/>
        <v>0</v>
      </c>
      <c r="IP73" s="56">
        <f t="shared" si="47"/>
        <v>0</v>
      </c>
      <c r="IQ73" s="56">
        <f t="shared" si="48"/>
        <v>0</v>
      </c>
      <c r="IR73" s="56">
        <f t="shared" si="49"/>
        <v>0</v>
      </c>
      <c r="IS73" s="56">
        <f t="shared" si="50"/>
        <v>0</v>
      </c>
      <c r="IT73" s="56">
        <f t="shared" si="51"/>
        <v>0</v>
      </c>
      <c r="IX73" s="9">
        <f t="shared" si="52"/>
        <v>0</v>
      </c>
      <c r="JD73" s="15">
        <f t="shared" si="53"/>
        <v>0</v>
      </c>
      <c r="JE73" s="15">
        <f t="shared" si="54"/>
        <v>0</v>
      </c>
      <c r="JF73" s="15">
        <f t="shared" si="55"/>
        <v>0</v>
      </c>
      <c r="JG73" s="15">
        <f t="shared" si="56"/>
        <v>0</v>
      </c>
      <c r="JH73" s="15">
        <f t="shared" si="57"/>
        <v>0</v>
      </c>
      <c r="JI73" s="15">
        <f t="shared" si="58"/>
        <v>0</v>
      </c>
      <c r="JJ73" s="15">
        <f t="shared" si="59"/>
        <v>0</v>
      </c>
      <c r="JK73" s="69">
        <f t="shared" si="60"/>
        <v>0</v>
      </c>
      <c r="JL73" s="39">
        <f t="shared" si="61"/>
        <v>0</v>
      </c>
      <c r="JM73" s="39">
        <f t="shared" si="62"/>
        <v>0</v>
      </c>
      <c r="JQ73" s="110"/>
      <c r="JR73" s="68"/>
      <c r="JS73" s="68"/>
      <c r="JT73" s="68"/>
      <c r="JU73" s="68"/>
      <c r="JV73" s="68"/>
      <c r="JW73" s="68"/>
      <c r="JX73" s="108">
        <f t="shared" si="63"/>
        <v>0</v>
      </c>
    </row>
    <row r="74" spans="1:284" s="4" customFormat="1" ht="17.45" customHeight="1">
      <c r="A74" s="146" t="str">
        <f t="shared" si="38"/>
        <v/>
      </c>
      <c r="B74" s="139" t="str">
        <f t="shared" si="39"/>
        <v>75 г</v>
      </c>
      <c r="C74" s="482" t="s">
        <v>335</v>
      </c>
      <c r="D74" s="499"/>
      <c r="E74" s="500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  <c r="V74" s="486"/>
      <c r="W74" s="486"/>
      <c r="X74" s="486"/>
      <c r="Y74" s="486" t="s">
        <v>336</v>
      </c>
      <c r="Z74" s="488"/>
      <c r="AA74" s="486"/>
      <c r="AB74" s="486"/>
      <c r="AC74" s="505"/>
      <c r="AD74" s="486"/>
      <c r="AE74" s="489"/>
      <c r="AF74" s="486"/>
      <c r="AG74" s="486"/>
      <c r="AH74" s="486"/>
      <c r="AI74" s="486"/>
      <c r="AJ74" s="486"/>
      <c r="AK74" s="486"/>
      <c r="AL74" s="486"/>
      <c r="AM74" s="486"/>
      <c r="AN74" s="486"/>
      <c r="AO74" s="486"/>
      <c r="AP74" s="486"/>
      <c r="AQ74" s="486"/>
      <c r="AR74" s="486"/>
      <c r="AS74" s="486"/>
      <c r="AT74" s="490"/>
      <c r="AU74" s="506"/>
      <c r="AV74" s="487"/>
      <c r="AW74" s="490"/>
      <c r="AX74" s="502"/>
      <c r="AY74" s="491"/>
      <c r="AZ74" s="492"/>
      <c r="BA74" s="488" t="s">
        <v>89</v>
      </c>
      <c r="BB74" s="488" t="s">
        <v>265</v>
      </c>
      <c r="BC74" s="488"/>
      <c r="BD74" s="488"/>
      <c r="BE74" s="488"/>
      <c r="BF74" s="488" t="s">
        <v>18</v>
      </c>
      <c r="BG74" s="488"/>
      <c r="BH74" s="488"/>
      <c r="BI74" s="488"/>
      <c r="BJ74" s="488"/>
      <c r="BK74" s="488"/>
      <c r="BL74" s="488"/>
      <c r="BM74" s="488"/>
      <c r="BN74" s="488"/>
      <c r="BO74" s="488"/>
      <c r="BP74" s="488"/>
      <c r="BQ74" s="488"/>
      <c r="BR74" s="488"/>
      <c r="BS74" s="488"/>
      <c r="BT74" s="488"/>
      <c r="BU74" s="488"/>
      <c r="BV74" s="488"/>
      <c r="BW74" s="488"/>
      <c r="BX74" s="488"/>
      <c r="BY74" s="488"/>
      <c r="BZ74" s="488"/>
      <c r="CA74" s="488"/>
      <c r="CB74" s="488"/>
      <c r="CC74" s="381"/>
      <c r="CD74" s="493"/>
      <c r="CE74" s="493"/>
      <c r="CF74" s="493"/>
      <c r="CG74" s="493"/>
      <c r="CH74" s="493"/>
      <c r="CI74" s="509" t="s">
        <v>75</v>
      </c>
      <c r="CJ74" s="493"/>
      <c r="CK74" s="493"/>
      <c r="CL74" s="493"/>
      <c r="CM74" s="493"/>
      <c r="CN74" s="493"/>
      <c r="CO74" s="493"/>
      <c r="CP74" s="493"/>
      <c r="CQ74" s="493"/>
      <c r="CR74" s="493"/>
      <c r="CS74" s="493"/>
      <c r="CT74" s="493"/>
      <c r="CU74" s="493"/>
      <c r="CV74" s="493"/>
      <c r="CW74" s="493"/>
      <c r="CX74" s="493"/>
      <c r="CY74" s="493"/>
      <c r="CZ74" s="493"/>
      <c r="DA74" s="493"/>
      <c r="DB74" s="493"/>
      <c r="DC74" s="493"/>
      <c r="DD74" s="493"/>
      <c r="DE74" s="493"/>
      <c r="DF74" s="493"/>
      <c r="DG74" s="493"/>
      <c r="DH74" s="493" t="s">
        <v>274</v>
      </c>
      <c r="DI74" s="493"/>
      <c r="DJ74" s="493" t="s">
        <v>337</v>
      </c>
      <c r="DK74" s="493"/>
      <c r="DL74" s="493"/>
      <c r="DM74" s="493"/>
      <c r="DN74" s="493"/>
      <c r="DO74" s="487"/>
      <c r="DP74" s="493"/>
      <c r="DQ74" s="467">
        <v>315.5</v>
      </c>
      <c r="DR74" s="380">
        <v>20.12</v>
      </c>
      <c r="DS74" s="468"/>
      <c r="DT74" s="468"/>
      <c r="DU74" s="495"/>
      <c r="DV74" s="495"/>
      <c r="DW74" s="495"/>
      <c r="DX74" s="495"/>
      <c r="DY74" s="495"/>
      <c r="DZ74" s="495"/>
      <c r="EA74" s="495"/>
      <c r="EB74" s="495"/>
      <c r="EC74" s="495"/>
      <c r="ED74" s="495"/>
      <c r="EE74" s="495"/>
      <c r="EF74" s="495"/>
      <c r="EG74" s="495"/>
      <c r="EH74" s="495"/>
      <c r="EI74" s="495"/>
      <c r="EJ74" s="495"/>
      <c r="EK74" s="495"/>
      <c r="EL74" s="446">
        <v>97</v>
      </c>
      <c r="EM74" s="495" t="s">
        <v>99</v>
      </c>
      <c r="EN74" s="495" t="s">
        <v>97</v>
      </c>
      <c r="EO74" s="446">
        <v>97</v>
      </c>
      <c r="EP74" s="495" t="s">
        <v>99</v>
      </c>
      <c r="EQ74" s="463"/>
      <c r="ER74" s="446">
        <v>97</v>
      </c>
      <c r="ES74" s="495" t="s">
        <v>99</v>
      </c>
      <c r="ET74" s="495" t="s">
        <v>97</v>
      </c>
      <c r="EU74" s="458">
        <v>89</v>
      </c>
      <c r="EV74" s="495" t="s">
        <v>99</v>
      </c>
      <c r="EW74" s="495" t="s">
        <v>97</v>
      </c>
      <c r="EX74" s="446">
        <v>97</v>
      </c>
      <c r="EY74" s="495" t="s">
        <v>99</v>
      </c>
      <c r="EZ74" s="495" t="s">
        <v>97</v>
      </c>
      <c r="FA74" s="446">
        <v>88</v>
      </c>
      <c r="FB74" s="495" t="s">
        <v>99</v>
      </c>
      <c r="FC74" s="495" t="s">
        <v>97</v>
      </c>
      <c r="FD74" s="446">
        <v>97</v>
      </c>
      <c r="FE74" s="495" t="s">
        <v>99</v>
      </c>
      <c r="FF74" s="495" t="s">
        <v>97</v>
      </c>
      <c r="FG74" s="446">
        <v>97</v>
      </c>
      <c r="FH74" s="495" t="s">
        <v>99</v>
      </c>
      <c r="FI74" s="495" t="s">
        <v>97</v>
      </c>
      <c r="FJ74" s="446">
        <v>87</v>
      </c>
      <c r="FK74" s="495" t="s">
        <v>99</v>
      </c>
      <c r="FL74" s="495" t="s">
        <v>97</v>
      </c>
      <c r="FM74" s="459">
        <v>90</v>
      </c>
      <c r="FN74" s="495" t="s">
        <v>99</v>
      </c>
      <c r="FO74" s="495" t="s">
        <v>97</v>
      </c>
      <c r="FP74" s="447"/>
      <c r="FQ74" s="497"/>
      <c r="FR74" s="497"/>
      <c r="FS74" s="447"/>
      <c r="FT74" s="497"/>
      <c r="FU74" s="497"/>
      <c r="FV74" s="447"/>
      <c r="FW74" s="497"/>
      <c r="FX74" s="497"/>
      <c r="FY74" s="447"/>
      <c r="FZ74" s="497"/>
      <c r="GA74" s="497"/>
      <c r="GB74" s="447"/>
      <c r="GC74" s="497"/>
      <c r="GD74" s="497"/>
      <c r="GE74" s="447"/>
      <c r="GF74" s="497"/>
      <c r="GG74" s="497"/>
      <c r="GH74" s="447"/>
      <c r="GI74" s="497"/>
      <c r="GJ74" s="497"/>
      <c r="GK74" s="447"/>
      <c r="GL74" s="497"/>
      <c r="GM74" s="497"/>
      <c r="GN74" s="447"/>
      <c r="GO74" s="497"/>
      <c r="GP74" s="497"/>
      <c r="GQ74" s="447"/>
      <c r="GR74" s="497"/>
      <c r="GS74" s="453"/>
      <c r="GT74" s="382" t="s">
        <v>75</v>
      </c>
      <c r="GU74" s="498"/>
      <c r="GV74" s="498"/>
      <c r="GW74" s="498"/>
      <c r="GX74" s="498" t="s">
        <v>233</v>
      </c>
      <c r="GY74" s="454"/>
      <c r="GZ74" s="382" t="s">
        <v>75</v>
      </c>
      <c r="HA74" s="498" t="s">
        <v>76</v>
      </c>
      <c r="HB74" s="498" t="s">
        <v>75</v>
      </c>
      <c r="HC74" s="498"/>
      <c r="HD74" s="498"/>
      <c r="HE74" s="498"/>
      <c r="HF74" s="382" t="s">
        <v>75</v>
      </c>
      <c r="HG74" s="498"/>
      <c r="HH74" s="498"/>
      <c r="HI74" s="498"/>
      <c r="HJ74" s="498"/>
      <c r="HK74" s="498"/>
      <c r="HL74" s="498"/>
      <c r="HM74" s="498"/>
      <c r="HN74" s="498"/>
      <c r="HO74" s="498"/>
      <c r="HP74" s="498"/>
      <c r="HQ74" s="498"/>
      <c r="HR74" s="498"/>
      <c r="HS74" s="498"/>
      <c r="HT74" s="498"/>
      <c r="HU74" s="498"/>
      <c r="HV74" s="498"/>
      <c r="HW74" s="498"/>
      <c r="HX74" s="315">
        <f t="shared" si="40"/>
        <v>97</v>
      </c>
      <c r="HY74" s="313"/>
      <c r="HZ74" s="131"/>
      <c r="IA74" s="38">
        <f t="shared" si="41"/>
        <v>0</v>
      </c>
      <c r="IB74" s="91">
        <f t="shared" si="64"/>
        <v>0</v>
      </c>
      <c r="IC74" s="176" t="str">
        <f t="shared" si="42"/>
        <v/>
      </c>
      <c r="IE74" s="31">
        <f t="shared" si="43"/>
        <v>97</v>
      </c>
      <c r="IG74" s="97">
        <f t="shared" si="44"/>
        <v>0</v>
      </c>
      <c r="II74" s="97">
        <f t="shared" ca="1" si="45"/>
        <v>0</v>
      </c>
      <c r="IO74" s="9">
        <f t="shared" si="46"/>
        <v>0</v>
      </c>
      <c r="IP74" s="56">
        <f t="shared" si="47"/>
        <v>0</v>
      </c>
      <c r="IQ74" s="56">
        <f t="shared" si="48"/>
        <v>0</v>
      </c>
      <c r="IR74" s="56">
        <f t="shared" si="49"/>
        <v>0</v>
      </c>
      <c r="IS74" s="56">
        <f t="shared" si="50"/>
        <v>0</v>
      </c>
      <c r="IT74" s="56">
        <f t="shared" si="51"/>
        <v>0</v>
      </c>
      <c r="IX74" s="9">
        <f t="shared" si="52"/>
        <v>0</v>
      </c>
      <c r="JD74" s="15">
        <f t="shared" si="53"/>
        <v>0</v>
      </c>
      <c r="JE74" s="15">
        <f t="shared" si="54"/>
        <v>0</v>
      </c>
      <c r="JF74" s="15">
        <f t="shared" si="55"/>
        <v>0</v>
      </c>
      <c r="JG74" s="15">
        <f t="shared" si="56"/>
        <v>0</v>
      </c>
      <c r="JH74" s="15">
        <f t="shared" si="57"/>
        <v>0</v>
      </c>
      <c r="JI74" s="15">
        <f t="shared" si="58"/>
        <v>0</v>
      </c>
      <c r="JJ74" s="15">
        <f t="shared" si="59"/>
        <v>0</v>
      </c>
      <c r="JK74" s="69">
        <f t="shared" si="60"/>
        <v>0</v>
      </c>
      <c r="JL74" s="39">
        <f t="shared" si="61"/>
        <v>0</v>
      </c>
      <c r="JM74" s="39">
        <f t="shared" si="62"/>
        <v>0</v>
      </c>
      <c r="JQ74" s="110"/>
      <c r="JR74" s="68"/>
      <c r="JS74" s="68"/>
      <c r="JT74" s="68"/>
      <c r="JU74" s="68"/>
      <c r="JV74" s="68"/>
      <c r="JW74" s="68"/>
      <c r="JX74" s="108">
        <f t="shared" si="63"/>
        <v>0</v>
      </c>
    </row>
    <row r="75" spans="1:284" s="4" customFormat="1" ht="17.45" customHeight="1">
      <c r="A75" s="146" t="str">
        <f t="shared" si="38"/>
        <v>VIP</v>
      </c>
      <c r="B75" s="139" t="str">
        <f t="shared" si="39"/>
        <v>90 г</v>
      </c>
      <c r="C75" s="482" t="s">
        <v>338</v>
      </c>
      <c r="D75" s="499"/>
      <c r="E75" s="500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 t="s">
        <v>339</v>
      </c>
      <c r="X75" s="501"/>
      <c r="Y75" s="489"/>
      <c r="Z75" s="505"/>
      <c r="AA75" s="486"/>
      <c r="AB75" s="486"/>
      <c r="AC75" s="486"/>
      <c r="AD75" s="486"/>
      <c r="AE75" s="486"/>
      <c r="AF75" s="486"/>
      <c r="AG75" s="486"/>
      <c r="AH75" s="501"/>
      <c r="AI75" s="486"/>
      <c r="AJ75" s="501"/>
      <c r="AK75" s="486"/>
      <c r="AL75" s="486"/>
      <c r="AM75" s="486"/>
      <c r="AN75" s="486"/>
      <c r="AO75" s="486"/>
      <c r="AP75" s="486"/>
      <c r="AQ75" s="486"/>
      <c r="AR75" s="486"/>
      <c r="AS75" s="486"/>
      <c r="AT75" s="490"/>
      <c r="AU75" s="506"/>
      <c r="AV75" s="487"/>
      <c r="AW75" s="490"/>
      <c r="AX75" s="502"/>
      <c r="AY75" s="491"/>
      <c r="AZ75" s="492"/>
      <c r="BA75" s="488" t="s">
        <v>89</v>
      </c>
      <c r="BB75" s="488" t="s">
        <v>134</v>
      </c>
      <c r="BC75" s="488"/>
      <c r="BD75" s="488"/>
      <c r="BE75" s="488"/>
      <c r="BF75" s="488"/>
      <c r="BG75" s="488" t="s">
        <v>20</v>
      </c>
      <c r="BH75" s="488" t="s">
        <v>19</v>
      </c>
      <c r="BI75" s="488"/>
      <c r="BJ75" s="488"/>
      <c r="BK75" s="488"/>
      <c r="BL75" s="488"/>
      <c r="BM75" s="488"/>
      <c r="BN75" s="488"/>
      <c r="BO75" s="488"/>
      <c r="BP75" s="488"/>
      <c r="BQ75" s="488"/>
      <c r="BR75" s="488"/>
      <c r="BS75" s="488"/>
      <c r="BT75" s="488"/>
      <c r="BU75" s="488"/>
      <c r="BV75" s="488"/>
      <c r="BW75" s="488"/>
      <c r="BX75" s="488"/>
      <c r="BY75" s="488"/>
      <c r="BZ75" s="488"/>
      <c r="CA75" s="488"/>
      <c r="CB75" s="488"/>
      <c r="CC75" s="381"/>
      <c r="CD75" s="493"/>
      <c r="CE75" s="493"/>
      <c r="CF75" s="493"/>
      <c r="CG75" s="493"/>
      <c r="CH75" s="493"/>
      <c r="CI75" s="488"/>
      <c r="CJ75" s="493"/>
      <c r="CK75" s="493" t="s">
        <v>98</v>
      </c>
      <c r="CL75" s="493"/>
      <c r="CM75" s="493"/>
      <c r="CN75" s="493"/>
      <c r="CO75" s="493"/>
      <c r="CP75" s="493"/>
      <c r="CQ75" s="493"/>
      <c r="CR75" s="493"/>
      <c r="CS75" s="493"/>
      <c r="CT75" s="493"/>
      <c r="CU75" s="493"/>
      <c r="CV75" s="493"/>
      <c r="CW75" s="493"/>
      <c r="CX75" s="493"/>
      <c r="CY75" s="493"/>
      <c r="CZ75" s="493"/>
      <c r="DA75" s="493"/>
      <c r="DB75" s="493"/>
      <c r="DC75" s="493"/>
      <c r="DD75" s="493"/>
      <c r="DE75" s="493"/>
      <c r="DF75" s="493"/>
      <c r="DG75" s="493"/>
      <c r="DH75" s="493" t="s">
        <v>274</v>
      </c>
      <c r="DI75" s="493"/>
      <c r="DJ75" s="493" t="s">
        <v>340</v>
      </c>
      <c r="DK75" s="493"/>
      <c r="DL75" s="493"/>
      <c r="DM75" s="493"/>
      <c r="DN75" s="493"/>
      <c r="DO75" s="487"/>
      <c r="DP75" s="493"/>
      <c r="DQ75" s="467">
        <v>19.75</v>
      </c>
      <c r="DR75" s="380">
        <v>31.06</v>
      </c>
      <c r="DS75" s="468"/>
      <c r="DT75" s="468"/>
      <c r="DU75" s="495"/>
      <c r="DV75" s="495"/>
      <c r="DW75" s="495"/>
      <c r="DX75" s="495"/>
      <c r="DY75" s="495"/>
      <c r="DZ75" s="495"/>
      <c r="EA75" s="495"/>
      <c r="EB75" s="495"/>
      <c r="EC75" s="495"/>
      <c r="ED75" s="495"/>
      <c r="EE75" s="495"/>
      <c r="EF75" s="495"/>
      <c r="EG75" s="495"/>
      <c r="EH75" s="495"/>
      <c r="EI75" s="495"/>
      <c r="EJ75" s="495"/>
      <c r="EK75" s="507"/>
      <c r="EL75" s="446">
        <v>123</v>
      </c>
      <c r="EM75" s="495" t="s">
        <v>121</v>
      </c>
      <c r="EN75" s="495" t="s">
        <v>95</v>
      </c>
      <c r="EO75" s="446">
        <v>123</v>
      </c>
      <c r="EP75" s="495" t="s">
        <v>121</v>
      </c>
      <c r="EQ75" s="463"/>
      <c r="ER75" s="446">
        <v>123</v>
      </c>
      <c r="ES75" s="495" t="s">
        <v>121</v>
      </c>
      <c r="ET75" s="495" t="s">
        <v>341</v>
      </c>
      <c r="EU75" s="458">
        <v>142</v>
      </c>
      <c r="EV75" s="495" t="s">
        <v>121</v>
      </c>
      <c r="EW75" s="495" t="s">
        <v>341</v>
      </c>
      <c r="EX75" s="446">
        <v>123</v>
      </c>
      <c r="EY75" s="495" t="s">
        <v>121</v>
      </c>
      <c r="EZ75" s="495" t="s">
        <v>341</v>
      </c>
      <c r="FA75" s="446">
        <v>107</v>
      </c>
      <c r="FB75" s="495" t="s">
        <v>121</v>
      </c>
      <c r="FC75" s="495" t="s">
        <v>341</v>
      </c>
      <c r="FD75" s="446">
        <v>118</v>
      </c>
      <c r="FE75" s="495" t="s">
        <v>121</v>
      </c>
      <c r="FF75" s="495" t="s">
        <v>341</v>
      </c>
      <c r="FG75" s="458">
        <v>120</v>
      </c>
      <c r="FH75" s="495" t="s">
        <v>121</v>
      </c>
      <c r="FI75" s="495" t="s">
        <v>341</v>
      </c>
      <c r="FJ75" s="446">
        <v>123</v>
      </c>
      <c r="FK75" s="495" t="s">
        <v>121</v>
      </c>
      <c r="FL75" s="495" t="s">
        <v>341</v>
      </c>
      <c r="FM75" s="446">
        <v>123</v>
      </c>
      <c r="FN75" s="495" t="s">
        <v>121</v>
      </c>
      <c r="FO75" s="495" t="s">
        <v>95</v>
      </c>
      <c r="FP75" s="447"/>
      <c r="FQ75" s="497"/>
      <c r="FR75" s="497"/>
      <c r="FS75" s="447"/>
      <c r="FT75" s="497"/>
      <c r="FU75" s="497"/>
      <c r="FV75" s="447"/>
      <c r="FW75" s="497"/>
      <c r="FX75" s="497"/>
      <c r="FY75" s="447"/>
      <c r="FZ75" s="497"/>
      <c r="GA75" s="497"/>
      <c r="GB75" s="447"/>
      <c r="GC75" s="497"/>
      <c r="GD75" s="497"/>
      <c r="GE75" s="447"/>
      <c r="GF75" s="497"/>
      <c r="GG75" s="497"/>
      <c r="GH75" s="447"/>
      <c r="GI75" s="497"/>
      <c r="GJ75" s="497"/>
      <c r="GK75" s="447"/>
      <c r="GL75" s="497"/>
      <c r="GM75" s="497"/>
      <c r="GN75" s="447"/>
      <c r="GO75" s="497"/>
      <c r="GP75" s="497"/>
      <c r="GQ75" s="447"/>
      <c r="GR75" s="497"/>
      <c r="GS75" s="453"/>
      <c r="GT75" s="382" t="s">
        <v>75</v>
      </c>
      <c r="GU75" s="498"/>
      <c r="GV75" s="498"/>
      <c r="GW75" s="498"/>
      <c r="GX75" s="498"/>
      <c r="GY75" s="454"/>
      <c r="GZ75" s="382" t="s">
        <v>75</v>
      </c>
      <c r="HA75" s="498" t="s">
        <v>76</v>
      </c>
      <c r="HB75" s="498" t="s">
        <v>96</v>
      </c>
      <c r="HC75" s="498"/>
      <c r="HD75" s="498"/>
      <c r="HE75" s="498"/>
      <c r="HF75" s="382" t="s">
        <v>75</v>
      </c>
      <c r="HG75" s="498"/>
      <c r="HH75" s="498"/>
      <c r="HI75" s="498"/>
      <c r="HJ75" s="498"/>
      <c r="HK75" s="498"/>
      <c r="HL75" s="498"/>
      <c r="HM75" s="498"/>
      <c r="HN75" s="498"/>
      <c r="HO75" s="498"/>
      <c r="HP75" s="498"/>
      <c r="HQ75" s="498"/>
      <c r="HR75" s="498"/>
      <c r="HS75" s="498"/>
      <c r="HT75" s="498"/>
      <c r="HU75" s="498"/>
      <c r="HV75" s="498"/>
      <c r="HW75" s="498"/>
      <c r="HX75" s="315">
        <f t="shared" si="40"/>
        <v>123</v>
      </c>
      <c r="HY75" s="313"/>
      <c r="HZ75" s="134"/>
      <c r="IA75" s="38">
        <f t="shared" si="41"/>
        <v>0</v>
      </c>
      <c r="IB75" s="91">
        <f t="shared" si="64"/>
        <v>0</v>
      </c>
      <c r="IC75" s="176" t="str">
        <f t="shared" si="42"/>
        <v/>
      </c>
      <c r="IE75" s="31">
        <f t="shared" si="43"/>
        <v>123</v>
      </c>
      <c r="IG75" s="97">
        <f t="shared" si="44"/>
        <v>0</v>
      </c>
      <c r="II75" s="97">
        <f t="shared" ca="1" si="45"/>
        <v>0</v>
      </c>
      <c r="IO75" s="9">
        <f t="shared" si="46"/>
        <v>0</v>
      </c>
      <c r="IP75" s="56">
        <f t="shared" si="47"/>
        <v>0</v>
      </c>
      <c r="IQ75" s="56">
        <f t="shared" si="48"/>
        <v>0</v>
      </c>
      <c r="IR75" s="56">
        <f t="shared" si="49"/>
        <v>0</v>
      </c>
      <c r="IS75" s="56">
        <f t="shared" si="50"/>
        <v>0</v>
      </c>
      <c r="IT75" s="56">
        <f t="shared" si="51"/>
        <v>0</v>
      </c>
      <c r="IX75" s="9">
        <f t="shared" si="52"/>
        <v>0</v>
      </c>
      <c r="JD75" s="15">
        <f t="shared" si="53"/>
        <v>0</v>
      </c>
      <c r="JE75" s="15">
        <f t="shared" si="54"/>
        <v>0</v>
      </c>
      <c r="JF75" s="15">
        <f t="shared" si="55"/>
        <v>0</v>
      </c>
      <c r="JG75" s="15">
        <f t="shared" si="56"/>
        <v>0</v>
      </c>
      <c r="JH75" s="15">
        <f t="shared" si="57"/>
        <v>0</v>
      </c>
      <c r="JI75" s="15">
        <f t="shared" si="58"/>
        <v>0</v>
      </c>
      <c r="JJ75" s="15">
        <f t="shared" si="59"/>
        <v>0</v>
      </c>
      <c r="JK75" s="69">
        <f t="shared" si="60"/>
        <v>0</v>
      </c>
      <c r="JL75" s="39">
        <f t="shared" si="61"/>
        <v>0</v>
      </c>
      <c r="JM75" s="39">
        <f t="shared" si="62"/>
        <v>0</v>
      </c>
      <c r="JQ75" s="110"/>
      <c r="JR75" s="68"/>
      <c r="JS75" s="68"/>
      <c r="JT75" s="68"/>
      <c r="JU75" s="68"/>
      <c r="JV75" s="68"/>
      <c r="JW75" s="68"/>
      <c r="JX75" s="108">
        <f t="shared" si="63"/>
        <v>0</v>
      </c>
    </row>
    <row r="76" spans="1:284" s="4" customFormat="1" ht="17.25" hidden="1" customHeight="1">
      <c r="A76" s="146" t="str">
        <f t="shared" si="38"/>
        <v/>
      </c>
      <c r="B76" s="180" t="str">
        <f t="shared" si="39"/>
        <v>шт</v>
      </c>
      <c r="C76" s="482" t="s">
        <v>243</v>
      </c>
      <c r="D76" s="511"/>
      <c r="E76" s="512"/>
      <c r="F76" s="513"/>
      <c r="G76" s="513"/>
      <c r="H76" s="513"/>
      <c r="I76" s="513"/>
      <c r="J76" s="513"/>
      <c r="K76" s="513"/>
      <c r="L76" s="513"/>
      <c r="M76" s="513"/>
      <c r="N76" s="513"/>
      <c r="O76" s="513"/>
      <c r="P76" s="513"/>
      <c r="Q76" s="513"/>
      <c r="R76" s="513"/>
      <c r="S76" s="513"/>
      <c r="T76" s="513"/>
      <c r="U76" s="513"/>
      <c r="V76" s="486"/>
      <c r="W76" s="513"/>
      <c r="X76" s="486" t="s">
        <v>244</v>
      </c>
      <c r="Y76" s="513"/>
      <c r="Z76" s="513"/>
      <c r="AA76" s="513"/>
      <c r="AB76" s="513"/>
      <c r="AC76" s="513"/>
      <c r="AD76" s="513"/>
      <c r="AE76" s="513"/>
      <c r="AF76" s="514"/>
      <c r="AG76" s="486"/>
      <c r="AH76" s="515"/>
      <c r="AI76" s="513"/>
      <c r="AJ76" s="513"/>
      <c r="AK76" s="516"/>
      <c r="AL76" s="517"/>
      <c r="AM76" s="518"/>
      <c r="AN76" s="513"/>
      <c r="AO76" s="513"/>
      <c r="AP76" s="513"/>
      <c r="AQ76" s="513"/>
      <c r="AR76" s="513"/>
      <c r="AS76" s="513"/>
      <c r="AT76" s="519"/>
      <c r="AU76" s="520"/>
      <c r="AV76" s="521"/>
      <c r="AW76" s="519"/>
      <c r="AX76" s="522"/>
      <c r="AY76" s="491"/>
      <c r="AZ76" s="492"/>
      <c r="BA76" s="488" t="s">
        <v>89</v>
      </c>
      <c r="BB76" s="488" t="s">
        <v>245</v>
      </c>
      <c r="BC76" s="488"/>
      <c r="BD76" s="488"/>
      <c r="BE76" s="488"/>
      <c r="BF76" s="488" t="s">
        <v>18</v>
      </c>
      <c r="BG76" s="488"/>
      <c r="BH76" s="488"/>
      <c r="BI76" s="488"/>
      <c r="BJ76" s="488"/>
      <c r="BK76" s="488"/>
      <c r="BL76" s="488"/>
      <c r="BM76" s="488"/>
      <c r="BN76" s="488"/>
      <c r="BO76" s="488"/>
      <c r="BP76" s="488"/>
      <c r="BQ76" s="488"/>
      <c r="BR76" s="488"/>
      <c r="BS76" s="488"/>
      <c r="BT76" s="488"/>
      <c r="BU76" s="488"/>
      <c r="BV76" s="488"/>
      <c r="BW76" s="488"/>
      <c r="BX76" s="488"/>
      <c r="BY76" s="488"/>
      <c r="BZ76" s="488"/>
      <c r="CA76" s="488"/>
      <c r="CB76" s="488"/>
      <c r="CC76" s="381"/>
      <c r="CD76" s="493"/>
      <c r="CE76" s="493"/>
      <c r="CF76" s="493"/>
      <c r="CG76" s="493"/>
      <c r="CH76" s="493"/>
      <c r="CI76" s="509" t="s">
        <v>75</v>
      </c>
      <c r="CJ76" s="493"/>
      <c r="CK76" s="493"/>
      <c r="CL76" s="493"/>
      <c r="CM76" s="493"/>
      <c r="CN76" s="493"/>
      <c r="CO76" s="493"/>
      <c r="CP76" s="493"/>
      <c r="CQ76" s="493"/>
      <c r="CR76" s="493"/>
      <c r="CS76" s="493"/>
      <c r="CT76" s="493"/>
      <c r="CU76" s="493"/>
      <c r="CV76" s="493"/>
      <c r="CW76" s="493"/>
      <c r="CX76" s="493"/>
      <c r="CY76" s="493"/>
      <c r="CZ76" s="493"/>
      <c r="DA76" s="493"/>
      <c r="DB76" s="493"/>
      <c r="DC76" s="493"/>
      <c r="DD76" s="493"/>
      <c r="DE76" s="493"/>
      <c r="DF76" s="493"/>
      <c r="DG76" s="493"/>
      <c r="DH76" s="493" t="s">
        <v>274</v>
      </c>
      <c r="DI76" s="493"/>
      <c r="DJ76" s="493" t="s">
        <v>246</v>
      </c>
      <c r="DK76" s="493"/>
      <c r="DL76" s="493"/>
      <c r="DM76" s="493"/>
      <c r="DN76" s="493"/>
      <c r="DO76" s="487"/>
      <c r="DP76" s="493"/>
      <c r="DQ76" s="467">
        <v>477.11</v>
      </c>
      <c r="DR76" s="380">
        <v>37.54</v>
      </c>
      <c r="DS76" s="468"/>
      <c r="DT76" s="468"/>
      <c r="DU76" s="495"/>
      <c r="DV76" s="495"/>
      <c r="DW76" s="495"/>
      <c r="DX76" s="495"/>
      <c r="DY76" s="495"/>
      <c r="DZ76" s="495"/>
      <c r="EA76" s="495"/>
      <c r="EB76" s="495"/>
      <c r="EC76" s="495"/>
      <c r="ED76" s="495"/>
      <c r="EE76" s="495"/>
      <c r="EF76" s="495"/>
      <c r="EG76" s="495"/>
      <c r="EH76" s="495"/>
      <c r="EI76" s="495"/>
      <c r="EJ76" s="495"/>
      <c r="EK76" s="495"/>
      <c r="EL76" s="446">
        <v>97</v>
      </c>
      <c r="EM76" s="495" t="s">
        <v>25</v>
      </c>
      <c r="EN76" s="495" t="s">
        <v>247</v>
      </c>
      <c r="EO76" s="446">
        <v>97</v>
      </c>
      <c r="EP76" s="495" t="s">
        <v>25</v>
      </c>
      <c r="EQ76" s="463"/>
      <c r="ER76" s="446">
        <v>97</v>
      </c>
      <c r="ES76" s="495" t="s">
        <v>25</v>
      </c>
      <c r="ET76" s="495" t="s">
        <v>247</v>
      </c>
      <c r="EU76" s="446">
        <v>84</v>
      </c>
      <c r="EV76" s="495" t="s">
        <v>25</v>
      </c>
      <c r="EW76" s="495" t="s">
        <v>247</v>
      </c>
      <c r="EX76" s="446">
        <v>97</v>
      </c>
      <c r="EY76" s="495" t="s">
        <v>25</v>
      </c>
      <c r="EZ76" s="495" t="s">
        <v>247</v>
      </c>
      <c r="FA76" s="446">
        <v>88</v>
      </c>
      <c r="FB76" s="495" t="s">
        <v>25</v>
      </c>
      <c r="FC76" s="495" t="s">
        <v>247</v>
      </c>
      <c r="FD76" s="446">
        <v>97</v>
      </c>
      <c r="FE76" s="495" t="s">
        <v>25</v>
      </c>
      <c r="FF76" s="495" t="s">
        <v>247</v>
      </c>
      <c r="FG76" s="446">
        <v>97</v>
      </c>
      <c r="FH76" s="495" t="s">
        <v>25</v>
      </c>
      <c r="FI76" s="495" t="s">
        <v>247</v>
      </c>
      <c r="FJ76" s="446">
        <v>87</v>
      </c>
      <c r="FK76" s="495" t="s">
        <v>25</v>
      </c>
      <c r="FL76" s="495" t="s">
        <v>247</v>
      </c>
      <c r="FM76" s="446">
        <v>98</v>
      </c>
      <c r="FN76" s="495" t="s">
        <v>25</v>
      </c>
      <c r="FO76" s="495" t="s">
        <v>247</v>
      </c>
      <c r="FP76" s="447"/>
      <c r="FQ76" s="497"/>
      <c r="FR76" s="497"/>
      <c r="FS76" s="447"/>
      <c r="FT76" s="497"/>
      <c r="FU76" s="497"/>
      <c r="FV76" s="447"/>
      <c r="FW76" s="497"/>
      <c r="FX76" s="497"/>
      <c r="FY76" s="447"/>
      <c r="FZ76" s="497"/>
      <c r="GA76" s="497"/>
      <c r="GB76" s="447"/>
      <c r="GC76" s="497"/>
      <c r="GD76" s="497"/>
      <c r="GE76" s="447"/>
      <c r="GF76" s="497"/>
      <c r="GG76" s="497"/>
      <c r="GH76" s="447"/>
      <c r="GI76" s="497"/>
      <c r="GJ76" s="497"/>
      <c r="GK76" s="447"/>
      <c r="GL76" s="497"/>
      <c r="GM76" s="497"/>
      <c r="GN76" s="447"/>
      <c r="GO76" s="497"/>
      <c r="GP76" s="497"/>
      <c r="GQ76" s="447"/>
      <c r="GR76" s="497"/>
      <c r="GS76" s="453"/>
      <c r="GT76" s="382" t="s">
        <v>75</v>
      </c>
      <c r="GU76" s="498" t="s">
        <v>248</v>
      </c>
      <c r="GV76" s="498"/>
      <c r="GW76" s="498"/>
      <c r="GX76" s="498"/>
      <c r="GY76" s="454"/>
      <c r="GZ76" s="382" t="s">
        <v>75</v>
      </c>
      <c r="HA76" s="498" t="s">
        <v>76</v>
      </c>
      <c r="HB76" s="498" t="s">
        <v>96</v>
      </c>
      <c r="HC76" s="498"/>
      <c r="HD76" s="498"/>
      <c r="HE76" s="498"/>
      <c r="HF76" s="382" t="s">
        <v>75</v>
      </c>
      <c r="HG76" s="498" t="s">
        <v>249</v>
      </c>
      <c r="HH76" s="498"/>
      <c r="HI76" s="498"/>
      <c r="HJ76" s="498"/>
      <c r="HK76" s="498"/>
      <c r="HL76" s="498"/>
      <c r="HM76" s="498"/>
      <c r="HN76" s="498"/>
      <c r="HO76" s="498"/>
      <c r="HP76" s="498"/>
      <c r="HQ76" s="498"/>
      <c r="HR76" s="498"/>
      <c r="HS76" s="498"/>
      <c r="HT76" s="498"/>
      <c r="HU76" s="498"/>
      <c r="HV76" s="498"/>
      <c r="HW76" s="523"/>
      <c r="HX76" s="315">
        <f t="shared" si="40"/>
        <v>97</v>
      </c>
      <c r="HY76" s="313"/>
      <c r="HZ76" s="134"/>
      <c r="IA76" s="38">
        <f t="shared" si="41"/>
        <v>0</v>
      </c>
      <c r="IB76" s="91">
        <f t="shared" si="64"/>
        <v>0</v>
      </c>
      <c r="IC76" s="176" t="str">
        <f t="shared" si="42"/>
        <v/>
      </c>
      <c r="IE76" s="31">
        <f t="shared" si="43"/>
        <v>97</v>
      </c>
      <c r="IG76" s="97">
        <f t="shared" si="44"/>
        <v>0</v>
      </c>
      <c r="II76" s="97">
        <f t="shared" ca="1" si="45"/>
        <v>0</v>
      </c>
      <c r="IO76" s="9">
        <f t="shared" si="46"/>
        <v>0</v>
      </c>
      <c r="IP76" s="56">
        <f t="shared" si="47"/>
        <v>0</v>
      </c>
      <c r="IQ76" s="56">
        <f t="shared" si="48"/>
        <v>0</v>
      </c>
      <c r="IR76" s="56">
        <f t="shared" si="49"/>
        <v>0</v>
      </c>
      <c r="IS76" s="56">
        <f t="shared" si="50"/>
        <v>0</v>
      </c>
      <c r="IT76" s="56">
        <f t="shared" si="51"/>
        <v>0</v>
      </c>
      <c r="IX76" s="9">
        <f t="shared" si="52"/>
        <v>0</v>
      </c>
      <c r="JD76" s="15">
        <f t="shared" si="53"/>
        <v>0</v>
      </c>
      <c r="JE76" s="15">
        <f t="shared" si="54"/>
        <v>0</v>
      </c>
      <c r="JF76" s="15">
        <f t="shared" si="55"/>
        <v>0</v>
      </c>
      <c r="JG76" s="15">
        <f t="shared" si="56"/>
        <v>0</v>
      </c>
      <c r="JH76" s="15">
        <f t="shared" si="57"/>
        <v>0</v>
      </c>
      <c r="JI76" s="15">
        <f t="shared" si="58"/>
        <v>0</v>
      </c>
      <c r="JJ76" s="15">
        <f t="shared" si="59"/>
        <v>0</v>
      </c>
      <c r="JK76" s="69">
        <f>IF(OR(JX76=SUM(JR76:JW76),SUM($HY$155,$HY$158:$HY$160,$IB$155,$IB$158:$IB$160)=SUM($JX$44:$JX$140)),0,1)</f>
        <v>0</v>
      </c>
      <c r="JL76" s="39">
        <f t="shared" si="61"/>
        <v>0</v>
      </c>
      <c r="JM76" s="39">
        <f t="shared" si="62"/>
        <v>0</v>
      </c>
      <c r="JQ76" s="110"/>
      <c r="JR76" s="68"/>
      <c r="JS76" s="68"/>
      <c r="JT76" s="68"/>
      <c r="JU76" s="68"/>
      <c r="JV76" s="68"/>
      <c r="JW76" s="68"/>
      <c r="JX76" s="108">
        <f t="shared" si="63"/>
        <v>0</v>
      </c>
    </row>
    <row r="77" spans="1:284" s="4" customFormat="1" ht="17.25" hidden="1" customHeight="1">
      <c r="A77" s="146" t="str">
        <f t="shared" si="38"/>
        <v/>
      </c>
      <c r="B77" s="180">
        <f t="shared" si="39"/>
        <v>0</v>
      </c>
      <c r="C77" s="383"/>
      <c r="D77" s="418"/>
      <c r="E77" s="419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389"/>
      <c r="X77" s="415"/>
      <c r="Y77" s="415"/>
      <c r="Z77" s="415"/>
      <c r="AA77" s="415"/>
      <c r="AB77" s="415"/>
      <c r="AC77" s="415"/>
      <c r="AD77" s="415"/>
      <c r="AE77" s="415"/>
      <c r="AF77" s="432"/>
      <c r="AG77" s="415"/>
      <c r="AH77" s="415"/>
      <c r="AI77" s="415"/>
      <c r="AJ77" s="387"/>
      <c r="AK77" s="407"/>
      <c r="AL77" s="388"/>
      <c r="AM77" s="389"/>
      <c r="AN77" s="415"/>
      <c r="AO77" s="415"/>
      <c r="AP77" s="415"/>
      <c r="AQ77" s="415"/>
      <c r="AR77" s="415"/>
      <c r="AS77" s="415"/>
      <c r="AT77" s="416"/>
      <c r="AU77" s="478"/>
      <c r="AV77" s="469"/>
      <c r="AW77" s="416"/>
      <c r="AX77" s="417"/>
      <c r="AY77" s="392"/>
      <c r="AZ77" s="393"/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7"/>
      <c r="BL77" s="387"/>
      <c r="BM77" s="387"/>
      <c r="BN77" s="387"/>
      <c r="BO77" s="387"/>
      <c r="BP77" s="387"/>
      <c r="BQ77" s="387"/>
      <c r="BR77" s="387"/>
      <c r="BS77" s="387"/>
      <c r="BT77" s="387"/>
      <c r="BU77" s="387"/>
      <c r="BV77" s="387"/>
      <c r="BW77" s="387"/>
      <c r="BX77" s="387"/>
      <c r="BY77" s="387"/>
      <c r="BZ77" s="387"/>
      <c r="CA77" s="387"/>
      <c r="CB77" s="387"/>
      <c r="CC77" s="394"/>
      <c r="CD77" s="396"/>
      <c r="CE77" s="396"/>
      <c r="CF77" s="396"/>
      <c r="CG77" s="396"/>
      <c r="CH77" s="396"/>
      <c r="CI77" s="430"/>
      <c r="CJ77" s="396"/>
      <c r="CK77" s="396"/>
      <c r="CL77" s="396"/>
      <c r="CM77" s="396"/>
      <c r="CN77" s="396"/>
      <c r="CO77" s="396"/>
      <c r="CP77" s="396"/>
      <c r="CQ77" s="396"/>
      <c r="CR77" s="396"/>
      <c r="CS77" s="396"/>
      <c r="CT77" s="396"/>
      <c r="CU77" s="396"/>
      <c r="CV77" s="396"/>
      <c r="CW77" s="396"/>
      <c r="CX77" s="396"/>
      <c r="CY77" s="396"/>
      <c r="CZ77" s="396"/>
      <c r="DA77" s="396"/>
      <c r="DB77" s="396"/>
      <c r="DC77" s="396"/>
      <c r="DD77" s="396"/>
      <c r="DE77" s="396"/>
      <c r="DF77" s="396"/>
      <c r="DG77" s="396"/>
      <c r="DH77" s="396"/>
      <c r="DI77" s="396"/>
      <c r="DJ77" s="396"/>
      <c r="DK77" s="396"/>
      <c r="DL77" s="396"/>
      <c r="DM77" s="396"/>
      <c r="DN77" s="396"/>
      <c r="DO77" s="469"/>
      <c r="DP77" s="396"/>
      <c r="DQ77" s="470"/>
      <c r="DR77" s="380"/>
      <c r="DS77" s="477"/>
      <c r="DT77" s="477"/>
      <c r="DU77" s="397"/>
      <c r="DV77" s="397"/>
      <c r="DW77" s="397"/>
      <c r="DX77" s="397"/>
      <c r="DY77" s="397"/>
      <c r="DZ77" s="397"/>
      <c r="EA77" s="397"/>
      <c r="EB77" s="397"/>
      <c r="EC77" s="397"/>
      <c r="ED77" s="397"/>
      <c r="EE77" s="397"/>
      <c r="EF77" s="397"/>
      <c r="EG77" s="397"/>
      <c r="EH77" s="397"/>
      <c r="EI77" s="397"/>
      <c r="EJ77" s="397"/>
      <c r="EK77" s="397"/>
      <c r="EL77" s="398"/>
      <c r="EM77" s="397"/>
      <c r="EN77" s="397"/>
      <c r="EO77" s="398"/>
      <c r="EP77" s="397"/>
      <c r="EQ77" s="463"/>
      <c r="ER77" s="398"/>
      <c r="ES77" s="397"/>
      <c r="ET77" s="397"/>
      <c r="EU77" s="503"/>
      <c r="EV77" s="504"/>
      <c r="EW77" s="504"/>
      <c r="EX77" s="503"/>
      <c r="EY77" s="504"/>
      <c r="EZ77" s="504"/>
      <c r="FA77" s="503"/>
      <c r="FB77" s="504"/>
      <c r="FC77" s="504"/>
      <c r="FD77" s="503"/>
      <c r="FE77" s="504"/>
      <c r="FF77" s="504"/>
      <c r="FG77" s="503"/>
      <c r="FH77" s="504"/>
      <c r="FI77" s="504"/>
      <c r="FJ77" s="503"/>
      <c r="FK77" s="504"/>
      <c r="FL77" s="504"/>
      <c r="FM77" s="398"/>
      <c r="FN77" s="397"/>
      <c r="FO77" s="397"/>
      <c r="FP77" s="447"/>
      <c r="FQ77" s="400"/>
      <c r="FR77" s="400"/>
      <c r="FS77" s="401"/>
      <c r="FT77" s="400"/>
      <c r="FU77" s="400"/>
      <c r="FV77" s="401"/>
      <c r="FW77" s="400"/>
      <c r="FX77" s="400"/>
      <c r="FY77" s="401"/>
      <c r="FZ77" s="400"/>
      <c r="GA77" s="400"/>
      <c r="GB77" s="401"/>
      <c r="GC77" s="400"/>
      <c r="GD77" s="400"/>
      <c r="GE77" s="401"/>
      <c r="GF77" s="400"/>
      <c r="GG77" s="400"/>
      <c r="GH77" s="401"/>
      <c r="GI77" s="400"/>
      <c r="GJ77" s="400"/>
      <c r="GK77" s="401"/>
      <c r="GL77" s="400"/>
      <c r="GM77" s="400"/>
      <c r="GN77" s="401"/>
      <c r="GO77" s="400"/>
      <c r="GP77" s="400"/>
      <c r="GQ77" s="401"/>
      <c r="GR77" s="400"/>
      <c r="GS77" s="402"/>
      <c r="GT77" s="403"/>
      <c r="GU77" s="404"/>
      <c r="GV77" s="404"/>
      <c r="GW77" s="404"/>
      <c r="GX77" s="404"/>
      <c r="GY77" s="405"/>
      <c r="GZ77" s="403"/>
      <c r="HA77" s="404"/>
      <c r="HB77" s="404"/>
      <c r="HC77" s="404"/>
      <c r="HD77" s="404"/>
      <c r="HE77" s="404"/>
      <c r="HF77" s="403"/>
      <c r="HG77" s="404"/>
      <c r="HH77" s="404"/>
      <c r="HI77" s="404"/>
      <c r="HJ77" s="404"/>
      <c r="HK77" s="404"/>
      <c r="HL77" s="404"/>
      <c r="HM77" s="404"/>
      <c r="HN77" s="404"/>
      <c r="HO77" s="404"/>
      <c r="HP77" s="404"/>
      <c r="HQ77" s="404"/>
      <c r="HR77" s="404"/>
      <c r="HS77" s="404"/>
      <c r="HT77" s="404"/>
      <c r="HU77" s="404"/>
      <c r="HV77" s="404"/>
      <c r="HW77" s="404"/>
      <c r="HX77" s="315">
        <f t="shared" si="40"/>
        <v>0</v>
      </c>
      <c r="HY77" s="313"/>
      <c r="HZ77" s="134"/>
      <c r="IA77" s="38">
        <f t="shared" si="41"/>
        <v>0</v>
      </c>
      <c r="IB77" s="91">
        <f t="shared" si="64"/>
        <v>0</v>
      </c>
      <c r="IC77" s="176" t="str">
        <f t="shared" si="42"/>
        <v/>
      </c>
      <c r="IE77" s="31">
        <f t="shared" si="43"/>
        <v>0</v>
      </c>
      <c r="IG77" s="97">
        <f t="shared" si="44"/>
        <v>0</v>
      </c>
      <c r="II77" s="97">
        <f t="shared" ca="1" si="45"/>
        <v>0</v>
      </c>
      <c r="IO77" s="9">
        <f t="shared" si="46"/>
        <v>0</v>
      </c>
      <c r="IP77" s="56">
        <f t="shared" si="47"/>
        <v>0</v>
      </c>
      <c r="IQ77" s="56">
        <f t="shared" si="48"/>
        <v>0</v>
      </c>
      <c r="IR77" s="56">
        <f t="shared" si="49"/>
        <v>0</v>
      </c>
      <c r="IS77" s="56">
        <f t="shared" si="50"/>
        <v>0</v>
      </c>
      <c r="IT77" s="56">
        <f t="shared" si="51"/>
        <v>0</v>
      </c>
      <c r="IX77" s="9">
        <f t="shared" si="52"/>
        <v>0</v>
      </c>
      <c r="JD77" s="15">
        <f t="shared" si="53"/>
        <v>0</v>
      </c>
      <c r="JE77" s="15">
        <f t="shared" si="54"/>
        <v>0</v>
      </c>
      <c r="JF77" s="15">
        <f t="shared" si="55"/>
        <v>0</v>
      </c>
      <c r="JG77" s="15">
        <f t="shared" si="56"/>
        <v>0</v>
      </c>
      <c r="JH77" s="15">
        <f t="shared" si="57"/>
        <v>0</v>
      </c>
      <c r="JI77" s="15">
        <f t="shared" si="58"/>
        <v>0</v>
      </c>
      <c r="JJ77" s="15">
        <f t="shared" si="59"/>
        <v>0</v>
      </c>
      <c r="JK77" s="69">
        <f t="shared" si="60"/>
        <v>0</v>
      </c>
      <c r="JL77" s="39">
        <f t="shared" si="61"/>
        <v>0</v>
      </c>
      <c r="JM77" s="39">
        <f t="shared" si="62"/>
        <v>0</v>
      </c>
      <c r="JQ77" s="110"/>
      <c r="JR77" s="68"/>
      <c r="JS77" s="68"/>
      <c r="JT77" s="68"/>
      <c r="JU77" s="68"/>
      <c r="JV77" s="68"/>
      <c r="JW77" s="68"/>
      <c r="JX77" s="108">
        <f t="shared" si="63"/>
        <v>0</v>
      </c>
    </row>
    <row r="78" spans="1:284" s="4" customFormat="1" ht="17.25" hidden="1" customHeight="1">
      <c r="A78" s="146" t="str">
        <f t="shared" si="38"/>
        <v/>
      </c>
      <c r="B78" s="82">
        <f t="shared" si="39"/>
        <v>0</v>
      </c>
      <c r="C78" s="383"/>
      <c r="D78" s="420"/>
      <c r="E78" s="421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15"/>
      <c r="W78" s="422"/>
      <c r="X78" s="415"/>
      <c r="Y78" s="422"/>
      <c r="Z78" s="422"/>
      <c r="AA78" s="422"/>
      <c r="AB78" s="422"/>
      <c r="AC78" s="422"/>
      <c r="AD78" s="422"/>
      <c r="AE78" s="422"/>
      <c r="AF78" s="423"/>
      <c r="AG78" s="415"/>
      <c r="AH78" s="424"/>
      <c r="AI78" s="422"/>
      <c r="AJ78" s="422"/>
      <c r="AK78" s="425"/>
      <c r="AL78" s="426"/>
      <c r="AM78" s="427"/>
      <c r="AN78" s="422"/>
      <c r="AO78" s="422"/>
      <c r="AP78" s="422"/>
      <c r="AQ78" s="422"/>
      <c r="AR78" s="422"/>
      <c r="AS78" s="422"/>
      <c r="AT78" s="428"/>
      <c r="AU78" s="475"/>
      <c r="AV78" s="476"/>
      <c r="AW78" s="428"/>
      <c r="AX78" s="429"/>
      <c r="AY78" s="392"/>
      <c r="AZ78" s="393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7"/>
      <c r="BR78" s="387"/>
      <c r="BS78" s="387"/>
      <c r="BT78" s="387"/>
      <c r="BU78" s="387"/>
      <c r="BV78" s="387"/>
      <c r="BW78" s="387"/>
      <c r="BX78" s="387"/>
      <c r="BY78" s="387"/>
      <c r="BZ78" s="387"/>
      <c r="CA78" s="387"/>
      <c r="CB78" s="387"/>
      <c r="CC78" s="394"/>
      <c r="CD78" s="396"/>
      <c r="CE78" s="396"/>
      <c r="CF78" s="396"/>
      <c r="CG78" s="396"/>
      <c r="CH78" s="396"/>
      <c r="CI78" s="430"/>
      <c r="CJ78" s="396"/>
      <c r="CK78" s="396"/>
      <c r="CL78" s="396"/>
      <c r="CM78" s="396"/>
      <c r="CN78" s="396"/>
      <c r="CO78" s="396"/>
      <c r="CP78" s="396"/>
      <c r="CQ78" s="396"/>
      <c r="CR78" s="396"/>
      <c r="CS78" s="396"/>
      <c r="CT78" s="396"/>
      <c r="CU78" s="396"/>
      <c r="CV78" s="396"/>
      <c r="CW78" s="396"/>
      <c r="CX78" s="396"/>
      <c r="CY78" s="396"/>
      <c r="CZ78" s="396"/>
      <c r="DA78" s="396"/>
      <c r="DB78" s="396"/>
      <c r="DC78" s="396"/>
      <c r="DD78" s="396"/>
      <c r="DE78" s="396"/>
      <c r="DF78" s="396"/>
      <c r="DG78" s="396"/>
      <c r="DH78" s="396"/>
      <c r="DI78" s="396"/>
      <c r="DJ78" s="396"/>
      <c r="DK78" s="396"/>
      <c r="DL78" s="396"/>
      <c r="DM78" s="396"/>
      <c r="DN78" s="396"/>
      <c r="DO78" s="469"/>
      <c r="DP78" s="396"/>
      <c r="DQ78" s="470"/>
      <c r="DR78" s="380"/>
      <c r="DS78" s="477"/>
      <c r="DT78" s="477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7"/>
      <c r="EG78" s="397"/>
      <c r="EH78" s="397"/>
      <c r="EI78" s="397"/>
      <c r="EJ78" s="397"/>
      <c r="EK78" s="397"/>
      <c r="EL78" s="398"/>
      <c r="EM78" s="397"/>
      <c r="EN78" s="397"/>
      <c r="EO78" s="398"/>
      <c r="EP78" s="397"/>
      <c r="EQ78" s="463"/>
      <c r="ER78" s="398"/>
      <c r="ES78" s="397"/>
      <c r="ET78" s="397"/>
      <c r="EU78" s="503"/>
      <c r="EV78" s="504"/>
      <c r="EW78" s="504"/>
      <c r="EX78" s="503"/>
      <c r="EY78" s="504"/>
      <c r="EZ78" s="504"/>
      <c r="FA78" s="503"/>
      <c r="FB78" s="504"/>
      <c r="FC78" s="504"/>
      <c r="FD78" s="503"/>
      <c r="FE78" s="504"/>
      <c r="FF78" s="504"/>
      <c r="FG78" s="503"/>
      <c r="FH78" s="504"/>
      <c r="FI78" s="504"/>
      <c r="FJ78" s="503"/>
      <c r="FK78" s="504"/>
      <c r="FL78" s="504"/>
      <c r="FM78" s="398"/>
      <c r="FN78" s="397"/>
      <c r="FO78" s="397"/>
      <c r="FP78" s="447"/>
      <c r="FQ78" s="400"/>
      <c r="FR78" s="400"/>
      <c r="FS78" s="401"/>
      <c r="FT78" s="400"/>
      <c r="FU78" s="400"/>
      <c r="FV78" s="401"/>
      <c r="FW78" s="400"/>
      <c r="FX78" s="400"/>
      <c r="FY78" s="401"/>
      <c r="FZ78" s="400"/>
      <c r="GA78" s="400"/>
      <c r="GB78" s="401"/>
      <c r="GC78" s="400"/>
      <c r="GD78" s="400"/>
      <c r="GE78" s="401"/>
      <c r="GF78" s="400"/>
      <c r="GG78" s="400"/>
      <c r="GH78" s="401"/>
      <c r="GI78" s="400"/>
      <c r="GJ78" s="400"/>
      <c r="GK78" s="401"/>
      <c r="GL78" s="400"/>
      <c r="GM78" s="400"/>
      <c r="GN78" s="401"/>
      <c r="GO78" s="400"/>
      <c r="GP78" s="400"/>
      <c r="GQ78" s="401"/>
      <c r="GR78" s="400"/>
      <c r="GS78" s="402"/>
      <c r="GT78" s="403"/>
      <c r="GU78" s="404"/>
      <c r="GV78" s="404"/>
      <c r="GW78" s="404"/>
      <c r="GX78" s="404"/>
      <c r="GY78" s="405"/>
      <c r="GZ78" s="403"/>
      <c r="HA78" s="404"/>
      <c r="HB78" s="404"/>
      <c r="HC78" s="404"/>
      <c r="HD78" s="404"/>
      <c r="HE78" s="404"/>
      <c r="HF78" s="403"/>
      <c r="HG78" s="404"/>
      <c r="HH78" s="404"/>
      <c r="HI78" s="404"/>
      <c r="HJ78" s="404"/>
      <c r="HK78" s="404"/>
      <c r="HL78" s="404"/>
      <c r="HM78" s="404"/>
      <c r="HN78" s="404"/>
      <c r="HO78" s="404"/>
      <c r="HP78" s="404"/>
      <c r="HQ78" s="404"/>
      <c r="HR78" s="404"/>
      <c r="HS78" s="404"/>
      <c r="HT78" s="404"/>
      <c r="HU78" s="404"/>
      <c r="HV78" s="404"/>
      <c r="HW78" s="431"/>
      <c r="HX78" s="315">
        <f t="shared" si="40"/>
        <v>0</v>
      </c>
      <c r="HY78" s="313"/>
      <c r="HZ78" s="134"/>
      <c r="IA78" s="38">
        <f t="shared" si="41"/>
        <v>0</v>
      </c>
      <c r="IB78" s="91">
        <f t="shared" si="64"/>
        <v>0</v>
      </c>
      <c r="IC78" s="176" t="str">
        <f t="shared" si="42"/>
        <v/>
      </c>
      <c r="IE78" s="31">
        <f t="shared" si="43"/>
        <v>0</v>
      </c>
      <c r="IG78" s="97">
        <f t="shared" si="44"/>
        <v>0</v>
      </c>
      <c r="II78" s="97">
        <f t="shared" ca="1" si="45"/>
        <v>0</v>
      </c>
      <c r="IO78" s="9">
        <f t="shared" si="46"/>
        <v>0</v>
      </c>
      <c r="IP78" s="56">
        <f t="shared" si="47"/>
        <v>0</v>
      </c>
      <c r="IQ78" s="56">
        <f t="shared" si="48"/>
        <v>0</v>
      </c>
      <c r="IR78" s="56">
        <f t="shared" si="49"/>
        <v>0</v>
      </c>
      <c r="IS78" s="56">
        <f t="shared" si="50"/>
        <v>0</v>
      </c>
      <c r="IT78" s="56">
        <f t="shared" si="51"/>
        <v>0</v>
      </c>
      <c r="IX78" s="9">
        <f t="shared" si="52"/>
        <v>0</v>
      </c>
      <c r="JD78" s="15">
        <f t="shared" si="53"/>
        <v>0</v>
      </c>
      <c r="JE78" s="15">
        <f t="shared" si="54"/>
        <v>0</v>
      </c>
      <c r="JF78" s="15">
        <f t="shared" si="55"/>
        <v>0</v>
      </c>
      <c r="JG78" s="15">
        <f t="shared" si="56"/>
        <v>0</v>
      </c>
      <c r="JH78" s="15">
        <f t="shared" si="57"/>
        <v>0</v>
      </c>
      <c r="JI78" s="15">
        <f t="shared" si="58"/>
        <v>0</v>
      </c>
      <c r="JJ78" s="15">
        <f t="shared" si="59"/>
        <v>0</v>
      </c>
      <c r="JK78" s="69">
        <f t="shared" si="60"/>
        <v>0</v>
      </c>
      <c r="JL78" s="39">
        <f t="shared" si="61"/>
        <v>0</v>
      </c>
      <c r="JM78" s="39">
        <f t="shared" si="62"/>
        <v>0</v>
      </c>
      <c r="JQ78" s="110"/>
      <c r="JR78" s="68"/>
      <c r="JS78" s="68"/>
      <c r="JT78" s="68"/>
      <c r="JU78" s="68"/>
      <c r="JV78" s="68"/>
      <c r="JW78" s="68"/>
      <c r="JX78" s="108">
        <f t="shared" si="63"/>
        <v>0</v>
      </c>
    </row>
    <row r="79" spans="1:284" s="4" customFormat="1" ht="17.25" hidden="1" customHeight="1">
      <c r="A79" s="146" t="str">
        <f t="shared" si="38"/>
        <v/>
      </c>
      <c r="B79" s="139">
        <f t="shared" si="39"/>
        <v>0</v>
      </c>
      <c r="C79" s="383"/>
      <c r="D79" s="418"/>
      <c r="E79" s="419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07"/>
      <c r="AI79" s="387"/>
      <c r="AJ79" s="388"/>
      <c r="AK79" s="415"/>
      <c r="AL79" s="415"/>
      <c r="AM79" s="415"/>
      <c r="AN79" s="415"/>
      <c r="AO79" s="415"/>
      <c r="AP79" s="415"/>
      <c r="AQ79" s="415"/>
      <c r="AR79" s="415"/>
      <c r="AS79" s="415"/>
      <c r="AT79" s="416"/>
      <c r="AU79" s="478"/>
      <c r="AV79" s="469"/>
      <c r="AW79" s="416"/>
      <c r="AX79" s="417"/>
      <c r="AY79" s="392"/>
      <c r="AZ79" s="393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7"/>
      <c r="BQ79" s="387"/>
      <c r="BR79" s="387"/>
      <c r="BS79" s="387"/>
      <c r="BT79" s="387"/>
      <c r="BU79" s="387"/>
      <c r="BV79" s="387"/>
      <c r="BW79" s="387"/>
      <c r="BX79" s="387"/>
      <c r="BY79" s="387"/>
      <c r="BZ79" s="387"/>
      <c r="CA79" s="387"/>
      <c r="CB79" s="387"/>
      <c r="CC79" s="394"/>
      <c r="CD79" s="395"/>
      <c r="CE79" s="396"/>
      <c r="CF79" s="396"/>
      <c r="CG79" s="396"/>
      <c r="CH79" s="396"/>
      <c r="CI79" s="387"/>
      <c r="CJ79" s="396"/>
      <c r="CK79" s="396"/>
      <c r="CL79" s="396"/>
      <c r="CM79" s="396"/>
      <c r="CN79" s="396"/>
      <c r="CO79" s="396"/>
      <c r="CP79" s="396"/>
      <c r="CQ79" s="396"/>
      <c r="CR79" s="396"/>
      <c r="CS79" s="396"/>
      <c r="CT79" s="396"/>
      <c r="CU79" s="396"/>
      <c r="CV79" s="396"/>
      <c r="CW79" s="396"/>
      <c r="CX79" s="396"/>
      <c r="CY79" s="396"/>
      <c r="CZ79" s="396"/>
      <c r="DA79" s="396"/>
      <c r="DB79" s="396"/>
      <c r="DC79" s="396"/>
      <c r="DD79" s="396"/>
      <c r="DE79" s="396"/>
      <c r="DF79" s="396"/>
      <c r="DG79" s="396"/>
      <c r="DH79" s="396"/>
      <c r="DI79" s="396"/>
      <c r="DJ79" s="396"/>
      <c r="DK79" s="396"/>
      <c r="DL79" s="396"/>
      <c r="DM79" s="396"/>
      <c r="DN79" s="396"/>
      <c r="DO79" s="469"/>
      <c r="DP79" s="396"/>
      <c r="DQ79" s="471"/>
      <c r="DR79" s="380"/>
      <c r="DS79" s="477"/>
      <c r="DT79" s="477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7"/>
      <c r="EG79" s="397"/>
      <c r="EH79" s="397"/>
      <c r="EI79" s="397"/>
      <c r="EJ79" s="397"/>
      <c r="EK79" s="397"/>
      <c r="EL79" s="398"/>
      <c r="EM79" s="397"/>
      <c r="EN79" s="397"/>
      <c r="EO79" s="398"/>
      <c r="EP79" s="397"/>
      <c r="EQ79" s="463"/>
      <c r="ER79" s="398"/>
      <c r="ES79" s="397"/>
      <c r="ET79" s="397"/>
      <c r="EU79" s="503"/>
      <c r="EV79" s="504"/>
      <c r="EW79" s="504"/>
      <c r="EX79" s="503"/>
      <c r="EY79" s="504"/>
      <c r="EZ79" s="504"/>
      <c r="FA79" s="503"/>
      <c r="FB79" s="504"/>
      <c r="FC79" s="504"/>
      <c r="FD79" s="503"/>
      <c r="FE79" s="504"/>
      <c r="FF79" s="504"/>
      <c r="FG79" s="503"/>
      <c r="FH79" s="504"/>
      <c r="FI79" s="504"/>
      <c r="FJ79" s="503"/>
      <c r="FK79" s="504"/>
      <c r="FL79" s="504"/>
      <c r="FM79" s="398"/>
      <c r="FN79" s="397"/>
      <c r="FO79" s="397"/>
      <c r="FP79" s="447"/>
      <c r="FQ79" s="400"/>
      <c r="FR79" s="400"/>
      <c r="FS79" s="401"/>
      <c r="FT79" s="400"/>
      <c r="FU79" s="400"/>
      <c r="FV79" s="401"/>
      <c r="FW79" s="400"/>
      <c r="FX79" s="400"/>
      <c r="FY79" s="401"/>
      <c r="FZ79" s="400"/>
      <c r="GA79" s="400"/>
      <c r="GB79" s="401"/>
      <c r="GC79" s="400"/>
      <c r="GD79" s="400"/>
      <c r="GE79" s="401"/>
      <c r="GF79" s="400"/>
      <c r="GG79" s="400"/>
      <c r="GH79" s="401"/>
      <c r="GI79" s="400"/>
      <c r="GJ79" s="400"/>
      <c r="GK79" s="401"/>
      <c r="GL79" s="400"/>
      <c r="GM79" s="400"/>
      <c r="GN79" s="401"/>
      <c r="GO79" s="400"/>
      <c r="GP79" s="400"/>
      <c r="GQ79" s="401"/>
      <c r="GR79" s="400"/>
      <c r="GS79" s="402"/>
      <c r="GT79" s="403"/>
      <c r="GU79" s="404"/>
      <c r="GV79" s="404"/>
      <c r="GW79" s="404"/>
      <c r="GX79" s="404"/>
      <c r="GY79" s="405"/>
      <c r="GZ79" s="403"/>
      <c r="HA79" s="404"/>
      <c r="HB79" s="404"/>
      <c r="HC79" s="404"/>
      <c r="HD79" s="404"/>
      <c r="HE79" s="404"/>
      <c r="HF79" s="403"/>
      <c r="HG79" s="404"/>
      <c r="HH79" s="404"/>
      <c r="HI79" s="404"/>
      <c r="HJ79" s="404"/>
      <c r="HK79" s="404"/>
      <c r="HL79" s="404"/>
      <c r="HM79" s="404"/>
      <c r="HN79" s="404"/>
      <c r="HO79" s="404"/>
      <c r="HP79" s="404"/>
      <c r="HQ79" s="404"/>
      <c r="HR79" s="404"/>
      <c r="HS79" s="404"/>
      <c r="HT79" s="404"/>
      <c r="HU79" s="404"/>
      <c r="HV79" s="404"/>
      <c r="HW79" s="404"/>
      <c r="HX79" s="315">
        <f t="shared" si="40"/>
        <v>0</v>
      </c>
      <c r="HY79" s="313"/>
      <c r="HZ79" s="134"/>
      <c r="IA79" s="38">
        <f t="shared" si="41"/>
        <v>0</v>
      </c>
      <c r="IB79" s="91">
        <f t="shared" si="64"/>
        <v>0</v>
      </c>
      <c r="IC79" s="176" t="str">
        <f t="shared" si="42"/>
        <v/>
      </c>
      <c r="IE79" s="31">
        <f t="shared" si="43"/>
        <v>0</v>
      </c>
      <c r="IG79" s="97">
        <f t="shared" si="44"/>
        <v>0</v>
      </c>
      <c r="II79" s="97">
        <f t="shared" ca="1" si="45"/>
        <v>0</v>
      </c>
      <c r="IO79" s="9">
        <f t="shared" si="46"/>
        <v>0</v>
      </c>
      <c r="IP79" s="56">
        <f t="shared" si="47"/>
        <v>0</v>
      </c>
      <c r="IQ79" s="56">
        <f t="shared" si="48"/>
        <v>0</v>
      </c>
      <c r="IR79" s="56">
        <f t="shared" si="49"/>
        <v>0</v>
      </c>
      <c r="IS79" s="56">
        <f t="shared" si="50"/>
        <v>0</v>
      </c>
      <c r="IT79" s="56">
        <f t="shared" si="51"/>
        <v>0</v>
      </c>
      <c r="IX79" s="9">
        <f t="shared" si="52"/>
        <v>0</v>
      </c>
      <c r="JD79" s="15">
        <f t="shared" si="53"/>
        <v>0</v>
      </c>
      <c r="JE79" s="15">
        <f t="shared" si="54"/>
        <v>0</v>
      </c>
      <c r="JF79" s="15">
        <f t="shared" si="55"/>
        <v>0</v>
      </c>
      <c r="JG79" s="15">
        <f t="shared" si="56"/>
        <v>0</v>
      </c>
      <c r="JH79" s="15">
        <f t="shared" si="57"/>
        <v>0</v>
      </c>
      <c r="JI79" s="15">
        <f t="shared" si="58"/>
        <v>0</v>
      </c>
      <c r="JJ79" s="15">
        <f t="shared" si="59"/>
        <v>0</v>
      </c>
      <c r="JK79" s="69">
        <f t="shared" si="60"/>
        <v>0</v>
      </c>
      <c r="JL79" s="39">
        <f t="shared" si="61"/>
        <v>0</v>
      </c>
      <c r="JM79" s="39">
        <f t="shared" si="62"/>
        <v>0</v>
      </c>
      <c r="JQ79" s="110"/>
      <c r="JR79" s="68"/>
      <c r="JS79" s="68"/>
      <c r="JT79" s="68"/>
      <c r="JU79" s="68"/>
      <c r="JV79" s="68"/>
      <c r="JW79" s="68"/>
      <c r="JX79" s="108">
        <f t="shared" si="63"/>
        <v>0</v>
      </c>
    </row>
    <row r="80" spans="1:284" s="4" customFormat="1" ht="15" hidden="1" customHeight="1">
      <c r="A80" s="146" t="str">
        <f t="shared" si="38"/>
        <v/>
      </c>
      <c r="B80" s="139">
        <f t="shared" si="39"/>
        <v>0</v>
      </c>
      <c r="C80" s="383"/>
      <c r="D80" s="418"/>
      <c r="E80" s="419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388"/>
      <c r="Y80" s="407"/>
      <c r="Z80" s="415"/>
      <c r="AA80" s="415"/>
      <c r="AB80" s="415"/>
      <c r="AC80" s="415"/>
      <c r="AD80" s="415"/>
      <c r="AE80" s="415"/>
      <c r="AF80" s="415"/>
      <c r="AG80" s="388"/>
      <c r="AH80" s="415"/>
      <c r="AI80" s="415"/>
      <c r="AJ80" s="415"/>
      <c r="AK80" s="415"/>
      <c r="AL80" s="389"/>
      <c r="AM80" s="415"/>
      <c r="AN80" s="415"/>
      <c r="AO80" s="415"/>
      <c r="AP80" s="415"/>
      <c r="AQ80" s="415"/>
      <c r="AR80" s="415"/>
      <c r="AS80" s="415"/>
      <c r="AT80" s="416"/>
      <c r="AU80" s="416"/>
      <c r="AV80" s="416"/>
      <c r="AW80" s="416"/>
      <c r="AX80" s="417"/>
      <c r="AY80" s="392"/>
      <c r="AZ80" s="393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7"/>
      <c r="BQ80" s="387"/>
      <c r="BR80" s="387"/>
      <c r="BS80" s="387"/>
      <c r="BT80" s="387"/>
      <c r="BU80" s="387"/>
      <c r="BV80" s="387"/>
      <c r="BW80" s="387"/>
      <c r="BX80" s="387"/>
      <c r="BY80" s="387"/>
      <c r="BZ80" s="387"/>
      <c r="CA80" s="387"/>
      <c r="CB80" s="387"/>
      <c r="CC80" s="394"/>
      <c r="CD80" s="396"/>
      <c r="CE80" s="396"/>
      <c r="CF80" s="396"/>
      <c r="CG80" s="396"/>
      <c r="CH80" s="396"/>
      <c r="CI80" s="430"/>
      <c r="CJ80" s="396"/>
      <c r="CK80" s="396"/>
      <c r="CL80" s="396"/>
      <c r="CM80" s="396"/>
      <c r="CN80" s="396"/>
      <c r="CO80" s="396"/>
      <c r="CP80" s="396"/>
      <c r="CQ80" s="396"/>
      <c r="CR80" s="396"/>
      <c r="CS80" s="396"/>
      <c r="CT80" s="396"/>
      <c r="CU80" s="396"/>
      <c r="CV80" s="396"/>
      <c r="CW80" s="396"/>
      <c r="CX80" s="396"/>
      <c r="CY80" s="396"/>
      <c r="CZ80" s="396"/>
      <c r="DA80" s="396"/>
      <c r="DB80" s="396"/>
      <c r="DC80" s="396"/>
      <c r="DD80" s="396"/>
      <c r="DE80" s="396"/>
      <c r="DF80" s="396"/>
      <c r="DG80" s="396"/>
      <c r="DH80" s="396"/>
      <c r="DI80" s="396"/>
      <c r="DJ80" s="396"/>
      <c r="DK80" s="396"/>
      <c r="DL80" s="396"/>
      <c r="DM80" s="396"/>
      <c r="DN80" s="396"/>
      <c r="DO80" s="396"/>
      <c r="DP80" s="396"/>
      <c r="DQ80" s="408"/>
      <c r="DR80" s="380">
        <v>0</v>
      </c>
      <c r="DS80" s="479"/>
      <c r="DT80" s="479"/>
      <c r="DU80" s="397"/>
      <c r="DV80" s="397"/>
      <c r="DW80" s="397"/>
      <c r="DX80" s="397"/>
      <c r="DY80" s="397"/>
      <c r="DZ80" s="397"/>
      <c r="EA80" s="397"/>
      <c r="EB80" s="397"/>
      <c r="EC80" s="397"/>
      <c r="ED80" s="397"/>
      <c r="EE80" s="397"/>
      <c r="EF80" s="397"/>
      <c r="EG80" s="397"/>
      <c r="EH80" s="397"/>
      <c r="EI80" s="397"/>
      <c r="EJ80" s="397"/>
      <c r="EK80" s="397"/>
      <c r="EL80" s="398"/>
      <c r="EM80" s="397"/>
      <c r="EN80" s="397"/>
      <c r="EO80" s="398"/>
      <c r="EP80" s="397"/>
      <c r="EQ80" s="463"/>
      <c r="ER80" s="398"/>
      <c r="ES80" s="397"/>
      <c r="ET80" s="397"/>
      <c r="EU80" s="503"/>
      <c r="EV80" s="504"/>
      <c r="EW80" s="504"/>
      <c r="EX80" s="503"/>
      <c r="EY80" s="504"/>
      <c r="EZ80" s="504"/>
      <c r="FA80" s="503"/>
      <c r="FB80" s="504"/>
      <c r="FC80" s="504"/>
      <c r="FD80" s="503"/>
      <c r="FE80" s="504"/>
      <c r="FF80" s="504"/>
      <c r="FG80" s="503"/>
      <c r="FH80" s="504"/>
      <c r="FI80" s="504"/>
      <c r="FJ80" s="503"/>
      <c r="FK80" s="504"/>
      <c r="FL80" s="504"/>
      <c r="FM80" s="398"/>
      <c r="FN80" s="397"/>
      <c r="FO80" s="397"/>
      <c r="FP80" s="447"/>
      <c r="FQ80" s="400"/>
      <c r="FR80" s="400"/>
      <c r="FS80" s="401"/>
      <c r="FT80" s="400"/>
      <c r="FU80" s="400"/>
      <c r="FV80" s="401"/>
      <c r="FW80" s="400"/>
      <c r="FX80" s="400"/>
      <c r="FY80" s="401"/>
      <c r="FZ80" s="400"/>
      <c r="GA80" s="400"/>
      <c r="GB80" s="401"/>
      <c r="GC80" s="400"/>
      <c r="GD80" s="400"/>
      <c r="GE80" s="401"/>
      <c r="GF80" s="400"/>
      <c r="GG80" s="400"/>
      <c r="GH80" s="401"/>
      <c r="GI80" s="400"/>
      <c r="GJ80" s="400"/>
      <c r="GK80" s="401"/>
      <c r="GL80" s="400"/>
      <c r="GM80" s="400"/>
      <c r="GN80" s="401"/>
      <c r="GO80" s="400"/>
      <c r="GP80" s="400"/>
      <c r="GQ80" s="401"/>
      <c r="GR80" s="400"/>
      <c r="GS80" s="402"/>
      <c r="GT80" s="403"/>
      <c r="GU80" s="404"/>
      <c r="GV80" s="404"/>
      <c r="GW80" s="404"/>
      <c r="GX80" s="404"/>
      <c r="GY80" s="405"/>
      <c r="GZ80" s="403"/>
      <c r="HA80" s="404"/>
      <c r="HB80" s="404"/>
      <c r="HC80" s="404"/>
      <c r="HD80" s="404"/>
      <c r="HE80" s="404"/>
      <c r="HF80" s="403"/>
      <c r="HG80" s="404"/>
      <c r="HH80" s="404"/>
      <c r="HI80" s="404"/>
      <c r="HJ80" s="404"/>
      <c r="HK80" s="404"/>
      <c r="HL80" s="404"/>
      <c r="HM80" s="404"/>
      <c r="HN80" s="404"/>
      <c r="HO80" s="404"/>
      <c r="HP80" s="404"/>
      <c r="HQ80" s="404"/>
      <c r="HR80" s="404"/>
      <c r="HS80" s="404"/>
      <c r="HT80" s="404"/>
      <c r="HU80" s="404"/>
      <c r="HV80" s="404"/>
      <c r="HW80" s="404"/>
      <c r="HX80" s="315">
        <f t="shared" si="40"/>
        <v>0</v>
      </c>
      <c r="HY80" s="313"/>
      <c r="HZ80" s="134"/>
      <c r="IA80" s="38">
        <f t="shared" si="41"/>
        <v>0</v>
      </c>
      <c r="IB80" s="91">
        <f t="shared" si="64"/>
        <v>0</v>
      </c>
      <c r="IC80" s="176" t="str">
        <f t="shared" si="42"/>
        <v/>
      </c>
      <c r="IE80" s="31">
        <f t="shared" si="43"/>
        <v>0</v>
      </c>
      <c r="IG80" s="97">
        <f t="shared" si="44"/>
        <v>0</v>
      </c>
      <c r="II80" s="97">
        <f t="shared" ca="1" si="45"/>
        <v>0</v>
      </c>
      <c r="IO80" s="9">
        <f t="shared" si="46"/>
        <v>0</v>
      </c>
      <c r="IP80" s="56">
        <f t="shared" si="47"/>
        <v>0</v>
      </c>
      <c r="IQ80" s="56">
        <f t="shared" si="48"/>
        <v>0</v>
      </c>
      <c r="IR80" s="56">
        <f t="shared" si="49"/>
        <v>0</v>
      </c>
      <c r="IS80" s="56">
        <f t="shared" si="50"/>
        <v>0</v>
      </c>
      <c r="IT80" s="56">
        <f t="shared" si="51"/>
        <v>0</v>
      </c>
      <c r="IX80" s="9">
        <f t="shared" si="52"/>
        <v>0</v>
      </c>
      <c r="JD80" s="15">
        <f t="shared" si="53"/>
        <v>0</v>
      </c>
      <c r="JE80" s="15">
        <f t="shared" si="54"/>
        <v>0</v>
      </c>
      <c r="JF80" s="15">
        <f t="shared" si="55"/>
        <v>0</v>
      </c>
      <c r="JG80" s="15">
        <f t="shared" si="56"/>
        <v>0</v>
      </c>
      <c r="JH80" s="15">
        <f t="shared" si="57"/>
        <v>0</v>
      </c>
      <c r="JI80" s="15">
        <f t="shared" si="58"/>
        <v>0</v>
      </c>
      <c r="JJ80" s="15">
        <f t="shared" si="59"/>
        <v>0</v>
      </c>
      <c r="JK80" s="69">
        <f t="shared" si="60"/>
        <v>0</v>
      </c>
      <c r="JL80" s="39">
        <f t="shared" si="61"/>
        <v>0</v>
      </c>
      <c r="JM80" s="39">
        <f t="shared" si="62"/>
        <v>0</v>
      </c>
      <c r="JQ80" s="110"/>
      <c r="JR80" s="68"/>
      <c r="JS80" s="68"/>
      <c r="JT80" s="68"/>
      <c r="JU80" s="68"/>
      <c r="JV80" s="68"/>
      <c r="JW80" s="68"/>
      <c r="JX80" s="108">
        <f t="shared" si="63"/>
        <v>0</v>
      </c>
    </row>
    <row r="81" spans="1:284" s="4" customFormat="1" ht="15" hidden="1" customHeight="1">
      <c r="A81" s="146" t="str">
        <f t="shared" si="38"/>
        <v/>
      </c>
      <c r="B81" s="139">
        <f t="shared" si="39"/>
        <v>0</v>
      </c>
      <c r="C81" s="383"/>
      <c r="D81" s="418"/>
      <c r="E81" s="419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32"/>
      <c r="T81" s="388"/>
      <c r="U81" s="389"/>
      <c r="V81" s="389"/>
      <c r="W81" s="415"/>
      <c r="X81" s="415"/>
      <c r="Y81" s="415"/>
      <c r="Z81" s="415"/>
      <c r="AA81" s="415"/>
      <c r="AB81" s="415"/>
      <c r="AC81" s="415"/>
      <c r="AD81" s="432"/>
      <c r="AE81" s="415"/>
      <c r="AF81" s="415"/>
      <c r="AG81" s="415"/>
      <c r="AH81" s="415"/>
      <c r="AI81" s="415"/>
      <c r="AJ81" s="415"/>
      <c r="AK81" s="415"/>
      <c r="AL81" s="415"/>
      <c r="AM81" s="415"/>
      <c r="AN81" s="415"/>
      <c r="AO81" s="415"/>
      <c r="AP81" s="415"/>
      <c r="AQ81" s="415"/>
      <c r="AR81" s="415"/>
      <c r="AS81" s="415"/>
      <c r="AT81" s="416"/>
      <c r="AU81" s="469"/>
      <c r="AV81" s="469"/>
      <c r="AW81" s="416"/>
      <c r="AX81" s="417"/>
      <c r="AY81" s="392"/>
      <c r="AZ81" s="393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/>
      <c r="BN81" s="387"/>
      <c r="BO81" s="387"/>
      <c r="BP81" s="387"/>
      <c r="BQ81" s="387"/>
      <c r="BR81" s="387"/>
      <c r="BS81" s="387"/>
      <c r="BT81" s="387"/>
      <c r="BU81" s="387"/>
      <c r="BV81" s="387"/>
      <c r="BW81" s="387"/>
      <c r="BX81" s="387"/>
      <c r="BY81" s="387"/>
      <c r="BZ81" s="387"/>
      <c r="CA81" s="387"/>
      <c r="CB81" s="387"/>
      <c r="CC81" s="394"/>
      <c r="CD81" s="396"/>
      <c r="CE81" s="396"/>
      <c r="CF81" s="396"/>
      <c r="CG81" s="396"/>
      <c r="CH81" s="396"/>
      <c r="CI81" s="430"/>
      <c r="CJ81" s="396"/>
      <c r="CK81" s="396"/>
      <c r="CL81" s="396"/>
      <c r="CM81" s="396"/>
      <c r="CN81" s="396"/>
      <c r="CO81" s="396"/>
      <c r="CP81" s="396"/>
      <c r="CQ81" s="396"/>
      <c r="CR81" s="396"/>
      <c r="CS81" s="396"/>
      <c r="CT81" s="396"/>
      <c r="CU81" s="396"/>
      <c r="CV81" s="396"/>
      <c r="CW81" s="396"/>
      <c r="CX81" s="396"/>
      <c r="CY81" s="396"/>
      <c r="CZ81" s="396"/>
      <c r="DA81" s="396"/>
      <c r="DB81" s="396"/>
      <c r="DC81" s="396"/>
      <c r="DD81" s="396"/>
      <c r="DE81" s="396"/>
      <c r="DF81" s="396"/>
      <c r="DG81" s="396"/>
      <c r="DH81" s="396"/>
      <c r="DI81" s="396"/>
      <c r="DJ81" s="396"/>
      <c r="DK81" s="396"/>
      <c r="DL81" s="396"/>
      <c r="DM81" s="396"/>
      <c r="DN81" s="396"/>
      <c r="DO81" s="469"/>
      <c r="DP81" s="396"/>
      <c r="DQ81" s="408"/>
      <c r="DR81" s="380">
        <v>0</v>
      </c>
      <c r="DS81" s="468"/>
      <c r="DT81" s="468"/>
      <c r="DU81" s="397"/>
      <c r="DV81" s="397"/>
      <c r="DW81" s="397"/>
      <c r="DX81" s="397"/>
      <c r="DY81" s="397"/>
      <c r="DZ81" s="397"/>
      <c r="EA81" s="397"/>
      <c r="EB81" s="397"/>
      <c r="EC81" s="397"/>
      <c r="ED81" s="397"/>
      <c r="EE81" s="397"/>
      <c r="EF81" s="397"/>
      <c r="EG81" s="397"/>
      <c r="EH81" s="397"/>
      <c r="EI81" s="397"/>
      <c r="EJ81" s="397"/>
      <c r="EK81" s="397"/>
      <c r="EL81" s="398"/>
      <c r="EM81" s="397"/>
      <c r="EN81" s="397"/>
      <c r="EO81" s="398"/>
      <c r="EP81" s="397"/>
      <c r="EQ81" s="463"/>
      <c r="ER81" s="398"/>
      <c r="ES81" s="397"/>
      <c r="ET81" s="397"/>
      <c r="EU81" s="398"/>
      <c r="EV81" s="397"/>
      <c r="EW81" s="397"/>
      <c r="EX81" s="398"/>
      <c r="EY81" s="397"/>
      <c r="EZ81" s="397"/>
      <c r="FA81" s="398"/>
      <c r="FB81" s="397"/>
      <c r="FC81" s="397"/>
      <c r="FD81" s="398"/>
      <c r="FE81" s="397"/>
      <c r="FF81" s="397"/>
      <c r="FG81" s="398"/>
      <c r="FH81" s="397"/>
      <c r="FI81" s="397"/>
      <c r="FJ81" s="398"/>
      <c r="FK81" s="397"/>
      <c r="FL81" s="397"/>
      <c r="FM81" s="398"/>
      <c r="FN81" s="397"/>
      <c r="FO81" s="397"/>
      <c r="FP81" s="447"/>
      <c r="FQ81" s="400"/>
      <c r="FR81" s="400"/>
      <c r="FS81" s="401"/>
      <c r="FT81" s="400"/>
      <c r="FU81" s="400"/>
      <c r="FV81" s="401"/>
      <c r="FW81" s="400"/>
      <c r="FX81" s="400"/>
      <c r="FY81" s="401"/>
      <c r="FZ81" s="400"/>
      <c r="GA81" s="400"/>
      <c r="GB81" s="401"/>
      <c r="GC81" s="400"/>
      <c r="GD81" s="400"/>
      <c r="GE81" s="401"/>
      <c r="GF81" s="400"/>
      <c r="GG81" s="400"/>
      <c r="GH81" s="401"/>
      <c r="GI81" s="400"/>
      <c r="GJ81" s="400"/>
      <c r="GK81" s="401"/>
      <c r="GL81" s="400"/>
      <c r="GM81" s="400"/>
      <c r="GN81" s="401"/>
      <c r="GO81" s="400"/>
      <c r="GP81" s="400"/>
      <c r="GQ81" s="401"/>
      <c r="GR81" s="400"/>
      <c r="GS81" s="402"/>
      <c r="GT81" s="403"/>
      <c r="GU81" s="404"/>
      <c r="GV81" s="404"/>
      <c r="GW81" s="404"/>
      <c r="GX81" s="404"/>
      <c r="GY81" s="405"/>
      <c r="GZ81" s="403"/>
      <c r="HA81" s="404"/>
      <c r="HB81" s="404"/>
      <c r="HC81" s="404"/>
      <c r="HD81" s="404"/>
      <c r="HE81" s="404"/>
      <c r="HF81" s="403"/>
      <c r="HG81" s="404"/>
      <c r="HH81" s="404"/>
      <c r="HI81" s="404"/>
      <c r="HJ81" s="404"/>
      <c r="HK81" s="404"/>
      <c r="HL81" s="404"/>
      <c r="HM81" s="404"/>
      <c r="HN81" s="404"/>
      <c r="HO81" s="404"/>
      <c r="HP81" s="404"/>
      <c r="HQ81" s="404"/>
      <c r="HR81" s="404"/>
      <c r="HS81" s="404"/>
      <c r="HT81" s="404"/>
      <c r="HU81" s="404"/>
      <c r="HV81" s="404"/>
      <c r="HW81" s="404"/>
      <c r="HX81" s="315">
        <f t="shared" si="40"/>
        <v>0</v>
      </c>
      <c r="HY81" s="313"/>
      <c r="HZ81" s="134"/>
      <c r="IA81" s="38">
        <f t="shared" si="41"/>
        <v>0</v>
      </c>
      <c r="IB81" s="91">
        <f t="shared" si="64"/>
        <v>0</v>
      </c>
      <c r="IC81" s="176" t="str">
        <f t="shared" si="42"/>
        <v/>
      </c>
      <c r="IE81" s="31">
        <f t="shared" si="43"/>
        <v>0</v>
      </c>
      <c r="IG81" s="97">
        <f t="shared" si="44"/>
        <v>0</v>
      </c>
      <c r="II81" s="97">
        <f t="shared" ca="1" si="45"/>
        <v>0</v>
      </c>
      <c r="IO81" s="9">
        <f t="shared" si="46"/>
        <v>0</v>
      </c>
      <c r="IP81" s="56">
        <f t="shared" si="47"/>
        <v>0</v>
      </c>
      <c r="IQ81" s="56">
        <f t="shared" si="48"/>
        <v>0</v>
      </c>
      <c r="IR81" s="56">
        <f t="shared" si="49"/>
        <v>0</v>
      </c>
      <c r="IS81" s="56">
        <f t="shared" si="50"/>
        <v>0</v>
      </c>
      <c r="IT81" s="56">
        <f t="shared" si="51"/>
        <v>0</v>
      </c>
      <c r="IX81" s="9">
        <f t="shared" si="52"/>
        <v>0</v>
      </c>
      <c r="JD81" s="15">
        <f t="shared" si="53"/>
        <v>0</v>
      </c>
      <c r="JE81" s="15">
        <f t="shared" si="54"/>
        <v>0</v>
      </c>
      <c r="JF81" s="15">
        <f t="shared" si="55"/>
        <v>0</v>
      </c>
      <c r="JG81" s="15">
        <f t="shared" si="56"/>
        <v>0</v>
      </c>
      <c r="JH81" s="15">
        <f t="shared" si="57"/>
        <v>0</v>
      </c>
      <c r="JI81" s="15">
        <f t="shared" si="58"/>
        <v>0</v>
      </c>
      <c r="JJ81" s="15">
        <f t="shared" si="59"/>
        <v>0</v>
      </c>
      <c r="JK81" s="69">
        <f t="shared" si="60"/>
        <v>0</v>
      </c>
      <c r="JL81" s="39">
        <f t="shared" si="61"/>
        <v>0</v>
      </c>
      <c r="JM81" s="39">
        <f t="shared" si="62"/>
        <v>0</v>
      </c>
      <c r="JQ81" s="110"/>
      <c r="JR81" s="68"/>
      <c r="JS81" s="68"/>
      <c r="JT81" s="68"/>
      <c r="JU81" s="68"/>
      <c r="JV81" s="68"/>
      <c r="JW81" s="68"/>
      <c r="JX81" s="108">
        <f t="shared" si="63"/>
        <v>0</v>
      </c>
    </row>
    <row r="82" spans="1:284" s="4" customFormat="1" ht="15" hidden="1" customHeight="1">
      <c r="A82" s="146" t="str">
        <f t="shared" si="38"/>
        <v/>
      </c>
      <c r="B82" s="139">
        <f t="shared" si="39"/>
        <v>0</v>
      </c>
      <c r="C82" s="383"/>
      <c r="D82" s="418"/>
      <c r="E82" s="419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32"/>
      <c r="T82" s="388"/>
      <c r="U82" s="389"/>
      <c r="V82" s="389"/>
      <c r="W82" s="415"/>
      <c r="X82" s="415"/>
      <c r="Y82" s="415"/>
      <c r="Z82" s="415"/>
      <c r="AA82" s="415"/>
      <c r="AB82" s="415"/>
      <c r="AC82" s="415"/>
      <c r="AD82" s="432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5"/>
      <c r="AS82" s="415"/>
      <c r="AT82" s="416"/>
      <c r="AU82" s="469"/>
      <c r="AV82" s="469"/>
      <c r="AW82" s="416"/>
      <c r="AX82" s="417"/>
      <c r="AY82" s="392"/>
      <c r="AZ82" s="393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/>
      <c r="BN82" s="387"/>
      <c r="BO82" s="387"/>
      <c r="BP82" s="387"/>
      <c r="BQ82" s="387"/>
      <c r="BR82" s="387"/>
      <c r="BS82" s="387"/>
      <c r="BT82" s="387"/>
      <c r="BU82" s="387"/>
      <c r="BV82" s="387"/>
      <c r="BW82" s="387"/>
      <c r="BX82" s="387"/>
      <c r="BY82" s="387"/>
      <c r="BZ82" s="387"/>
      <c r="CA82" s="387"/>
      <c r="CB82" s="387"/>
      <c r="CC82" s="394"/>
      <c r="CD82" s="396"/>
      <c r="CE82" s="396"/>
      <c r="CF82" s="396"/>
      <c r="CG82" s="396"/>
      <c r="CH82" s="396"/>
      <c r="CI82" s="430"/>
      <c r="CJ82" s="396"/>
      <c r="CK82" s="396"/>
      <c r="CL82" s="396"/>
      <c r="CM82" s="396"/>
      <c r="CN82" s="396"/>
      <c r="CO82" s="396"/>
      <c r="CP82" s="396"/>
      <c r="CQ82" s="396"/>
      <c r="CR82" s="396"/>
      <c r="CS82" s="396"/>
      <c r="CT82" s="396"/>
      <c r="CU82" s="396"/>
      <c r="CV82" s="396"/>
      <c r="CW82" s="396"/>
      <c r="CX82" s="396"/>
      <c r="CY82" s="396"/>
      <c r="CZ82" s="396"/>
      <c r="DA82" s="396"/>
      <c r="DB82" s="396"/>
      <c r="DC82" s="396"/>
      <c r="DD82" s="396"/>
      <c r="DE82" s="396"/>
      <c r="DF82" s="396"/>
      <c r="DG82" s="396"/>
      <c r="DH82" s="396"/>
      <c r="DI82" s="396"/>
      <c r="DJ82" s="396"/>
      <c r="DK82" s="396"/>
      <c r="DL82" s="396"/>
      <c r="DM82" s="396"/>
      <c r="DN82" s="396"/>
      <c r="DO82" s="469"/>
      <c r="DP82" s="396"/>
      <c r="DQ82" s="408"/>
      <c r="DR82" s="380">
        <v>0</v>
      </c>
      <c r="DS82" s="468"/>
      <c r="DT82" s="468"/>
      <c r="DU82" s="397"/>
      <c r="DV82" s="397"/>
      <c r="DW82" s="397"/>
      <c r="DX82" s="397"/>
      <c r="DY82" s="397"/>
      <c r="DZ82" s="397"/>
      <c r="EA82" s="397"/>
      <c r="EB82" s="397"/>
      <c r="EC82" s="397"/>
      <c r="ED82" s="397"/>
      <c r="EE82" s="397"/>
      <c r="EF82" s="397"/>
      <c r="EG82" s="397"/>
      <c r="EH82" s="397"/>
      <c r="EI82" s="397"/>
      <c r="EJ82" s="397"/>
      <c r="EK82" s="397"/>
      <c r="EL82" s="398"/>
      <c r="EM82" s="397"/>
      <c r="EN82" s="397"/>
      <c r="EO82" s="398"/>
      <c r="EP82" s="397"/>
      <c r="EQ82" s="463"/>
      <c r="ER82" s="398"/>
      <c r="ES82" s="397"/>
      <c r="ET82" s="397"/>
      <c r="EU82" s="398"/>
      <c r="EV82" s="397"/>
      <c r="EW82" s="397"/>
      <c r="EX82" s="398"/>
      <c r="EY82" s="397"/>
      <c r="EZ82" s="397"/>
      <c r="FA82" s="398"/>
      <c r="FB82" s="397"/>
      <c r="FC82" s="397"/>
      <c r="FD82" s="398"/>
      <c r="FE82" s="397"/>
      <c r="FF82" s="397"/>
      <c r="FG82" s="398"/>
      <c r="FH82" s="397"/>
      <c r="FI82" s="397"/>
      <c r="FJ82" s="398"/>
      <c r="FK82" s="397"/>
      <c r="FL82" s="397"/>
      <c r="FM82" s="398"/>
      <c r="FN82" s="397"/>
      <c r="FO82" s="397"/>
      <c r="FP82" s="447"/>
      <c r="FQ82" s="400"/>
      <c r="FR82" s="400"/>
      <c r="FS82" s="401"/>
      <c r="FT82" s="400"/>
      <c r="FU82" s="400"/>
      <c r="FV82" s="401"/>
      <c r="FW82" s="400"/>
      <c r="FX82" s="400"/>
      <c r="FY82" s="401"/>
      <c r="FZ82" s="400"/>
      <c r="GA82" s="400"/>
      <c r="GB82" s="401"/>
      <c r="GC82" s="400"/>
      <c r="GD82" s="400"/>
      <c r="GE82" s="401"/>
      <c r="GF82" s="400"/>
      <c r="GG82" s="400"/>
      <c r="GH82" s="401"/>
      <c r="GI82" s="400"/>
      <c r="GJ82" s="400"/>
      <c r="GK82" s="401"/>
      <c r="GL82" s="400"/>
      <c r="GM82" s="400"/>
      <c r="GN82" s="401"/>
      <c r="GO82" s="400"/>
      <c r="GP82" s="400"/>
      <c r="GQ82" s="401"/>
      <c r="GR82" s="400"/>
      <c r="GS82" s="402"/>
      <c r="GT82" s="403"/>
      <c r="GU82" s="404"/>
      <c r="GV82" s="404"/>
      <c r="GW82" s="404"/>
      <c r="GX82" s="404"/>
      <c r="GY82" s="405"/>
      <c r="GZ82" s="403"/>
      <c r="HA82" s="404"/>
      <c r="HB82" s="404"/>
      <c r="HC82" s="404"/>
      <c r="HD82" s="404"/>
      <c r="HE82" s="404"/>
      <c r="HF82" s="403"/>
      <c r="HG82" s="404"/>
      <c r="HH82" s="404"/>
      <c r="HI82" s="404"/>
      <c r="HJ82" s="404"/>
      <c r="HK82" s="404"/>
      <c r="HL82" s="404"/>
      <c r="HM82" s="404"/>
      <c r="HN82" s="404"/>
      <c r="HO82" s="404"/>
      <c r="HP82" s="404"/>
      <c r="HQ82" s="404"/>
      <c r="HR82" s="404"/>
      <c r="HS82" s="404"/>
      <c r="HT82" s="404"/>
      <c r="HU82" s="404"/>
      <c r="HV82" s="404"/>
      <c r="HW82" s="404"/>
      <c r="HX82" s="315">
        <f t="shared" si="40"/>
        <v>0</v>
      </c>
      <c r="HY82" s="313"/>
      <c r="HZ82" s="134"/>
      <c r="IA82" s="38">
        <f t="shared" si="41"/>
        <v>0</v>
      </c>
      <c r="IB82" s="91">
        <f t="shared" si="64"/>
        <v>0</v>
      </c>
      <c r="IC82" s="176" t="str">
        <f t="shared" si="42"/>
        <v/>
      </c>
      <c r="IE82" s="31">
        <f t="shared" si="43"/>
        <v>0</v>
      </c>
      <c r="IG82" s="97">
        <f t="shared" si="44"/>
        <v>0</v>
      </c>
      <c r="II82" s="97">
        <f t="shared" ca="1" si="45"/>
        <v>0</v>
      </c>
      <c r="IO82" s="9">
        <f t="shared" si="46"/>
        <v>0</v>
      </c>
      <c r="IP82" s="56">
        <f t="shared" si="47"/>
        <v>0</v>
      </c>
      <c r="IQ82" s="56">
        <f t="shared" si="48"/>
        <v>0</v>
      </c>
      <c r="IR82" s="56">
        <f t="shared" si="49"/>
        <v>0</v>
      </c>
      <c r="IS82" s="56">
        <f t="shared" si="50"/>
        <v>0</v>
      </c>
      <c r="IT82" s="56">
        <f t="shared" si="51"/>
        <v>0</v>
      </c>
      <c r="IX82" s="9">
        <f t="shared" si="52"/>
        <v>0</v>
      </c>
      <c r="JD82" s="15">
        <f t="shared" si="53"/>
        <v>0</v>
      </c>
      <c r="JE82" s="15">
        <f t="shared" si="54"/>
        <v>0</v>
      </c>
      <c r="JF82" s="15">
        <f t="shared" si="55"/>
        <v>0</v>
      </c>
      <c r="JG82" s="15">
        <f t="shared" si="56"/>
        <v>0</v>
      </c>
      <c r="JH82" s="15">
        <f t="shared" si="57"/>
        <v>0</v>
      </c>
      <c r="JI82" s="15">
        <f t="shared" si="58"/>
        <v>0</v>
      </c>
      <c r="JJ82" s="15">
        <f t="shared" si="59"/>
        <v>0</v>
      </c>
      <c r="JK82" s="69">
        <f t="shared" si="60"/>
        <v>0</v>
      </c>
      <c r="JL82" s="39">
        <f t="shared" si="61"/>
        <v>0</v>
      </c>
      <c r="JM82" s="39">
        <f t="shared" si="62"/>
        <v>0</v>
      </c>
      <c r="JQ82" s="110"/>
      <c r="JR82" s="68"/>
      <c r="JS82" s="68"/>
      <c r="JT82" s="68"/>
      <c r="JU82" s="68"/>
      <c r="JV82" s="68"/>
      <c r="JW82" s="68"/>
      <c r="JX82" s="108">
        <f t="shared" si="63"/>
        <v>0</v>
      </c>
    </row>
    <row r="83" spans="1:284" s="4" customFormat="1" ht="15" hidden="1" customHeight="1">
      <c r="A83" s="146" t="str">
        <f t="shared" si="38"/>
        <v/>
      </c>
      <c r="B83" s="139">
        <f t="shared" si="39"/>
        <v>0</v>
      </c>
      <c r="C83" s="383"/>
      <c r="D83" s="418"/>
      <c r="E83" s="419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388"/>
      <c r="Y83" s="407"/>
      <c r="Z83" s="415"/>
      <c r="AA83" s="415"/>
      <c r="AB83" s="415"/>
      <c r="AC83" s="415"/>
      <c r="AD83" s="415"/>
      <c r="AE83" s="415"/>
      <c r="AF83" s="415"/>
      <c r="AG83" s="388"/>
      <c r="AH83" s="415"/>
      <c r="AI83" s="415"/>
      <c r="AJ83" s="415"/>
      <c r="AK83" s="415"/>
      <c r="AL83" s="389"/>
      <c r="AM83" s="415"/>
      <c r="AN83" s="415"/>
      <c r="AO83" s="415"/>
      <c r="AP83" s="415"/>
      <c r="AQ83" s="415"/>
      <c r="AR83" s="415"/>
      <c r="AS83" s="415"/>
      <c r="AT83" s="416"/>
      <c r="AU83" s="416"/>
      <c r="AV83" s="416"/>
      <c r="AW83" s="416"/>
      <c r="AX83" s="417"/>
      <c r="AY83" s="392"/>
      <c r="AZ83" s="393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7"/>
      <c r="BQ83" s="387"/>
      <c r="BR83" s="387"/>
      <c r="BS83" s="387"/>
      <c r="BT83" s="387"/>
      <c r="BU83" s="387"/>
      <c r="BV83" s="387"/>
      <c r="BW83" s="387"/>
      <c r="BX83" s="387"/>
      <c r="BY83" s="387"/>
      <c r="BZ83" s="387"/>
      <c r="CA83" s="387"/>
      <c r="CB83" s="387"/>
      <c r="CC83" s="394"/>
      <c r="CD83" s="396"/>
      <c r="CE83" s="396"/>
      <c r="CF83" s="396"/>
      <c r="CG83" s="396"/>
      <c r="CH83" s="396"/>
      <c r="CI83" s="430"/>
      <c r="CJ83" s="396"/>
      <c r="CK83" s="396"/>
      <c r="CL83" s="396"/>
      <c r="CM83" s="396"/>
      <c r="CN83" s="396"/>
      <c r="CO83" s="396"/>
      <c r="CP83" s="396"/>
      <c r="CQ83" s="396"/>
      <c r="CR83" s="396"/>
      <c r="CS83" s="396"/>
      <c r="CT83" s="396"/>
      <c r="CU83" s="396"/>
      <c r="CV83" s="396"/>
      <c r="CW83" s="396"/>
      <c r="CX83" s="396"/>
      <c r="CY83" s="396"/>
      <c r="CZ83" s="396"/>
      <c r="DA83" s="396"/>
      <c r="DB83" s="396"/>
      <c r="DC83" s="396"/>
      <c r="DD83" s="396"/>
      <c r="DE83" s="396"/>
      <c r="DF83" s="396"/>
      <c r="DG83" s="396"/>
      <c r="DH83" s="396"/>
      <c r="DI83" s="396"/>
      <c r="DJ83" s="396"/>
      <c r="DK83" s="396"/>
      <c r="DL83" s="396"/>
      <c r="DM83" s="396"/>
      <c r="DN83" s="396"/>
      <c r="DO83" s="396"/>
      <c r="DP83" s="396"/>
      <c r="DQ83" s="408"/>
      <c r="DR83" s="380">
        <v>0</v>
      </c>
      <c r="DS83" s="468"/>
      <c r="DT83" s="468"/>
      <c r="DU83" s="397"/>
      <c r="DV83" s="397"/>
      <c r="DW83" s="397"/>
      <c r="DX83" s="397"/>
      <c r="DY83" s="397"/>
      <c r="DZ83" s="397"/>
      <c r="EA83" s="397"/>
      <c r="EB83" s="397"/>
      <c r="EC83" s="397"/>
      <c r="ED83" s="397"/>
      <c r="EE83" s="397"/>
      <c r="EF83" s="397"/>
      <c r="EG83" s="397"/>
      <c r="EH83" s="397"/>
      <c r="EI83" s="397"/>
      <c r="EJ83" s="397"/>
      <c r="EK83" s="397"/>
      <c r="EL83" s="398"/>
      <c r="EM83" s="397"/>
      <c r="EN83" s="397"/>
      <c r="EO83" s="398"/>
      <c r="EP83" s="397"/>
      <c r="EQ83" s="463"/>
      <c r="ER83" s="398"/>
      <c r="ES83" s="397"/>
      <c r="ET83" s="397"/>
      <c r="EU83" s="398"/>
      <c r="EV83" s="397"/>
      <c r="EW83" s="397"/>
      <c r="EX83" s="398"/>
      <c r="EY83" s="397"/>
      <c r="EZ83" s="397"/>
      <c r="FA83" s="398"/>
      <c r="FB83" s="397"/>
      <c r="FC83" s="397"/>
      <c r="FD83" s="398"/>
      <c r="FE83" s="397"/>
      <c r="FF83" s="397"/>
      <c r="FG83" s="398"/>
      <c r="FH83" s="397"/>
      <c r="FI83" s="397"/>
      <c r="FJ83" s="398"/>
      <c r="FK83" s="397"/>
      <c r="FL83" s="397"/>
      <c r="FM83" s="398"/>
      <c r="FN83" s="397"/>
      <c r="FO83" s="397"/>
      <c r="FP83" s="447"/>
      <c r="FQ83" s="400"/>
      <c r="FR83" s="400"/>
      <c r="FS83" s="401"/>
      <c r="FT83" s="400"/>
      <c r="FU83" s="400"/>
      <c r="FV83" s="401"/>
      <c r="FW83" s="400"/>
      <c r="FX83" s="400"/>
      <c r="FY83" s="401"/>
      <c r="FZ83" s="400"/>
      <c r="GA83" s="400"/>
      <c r="GB83" s="401"/>
      <c r="GC83" s="400"/>
      <c r="GD83" s="400"/>
      <c r="GE83" s="401"/>
      <c r="GF83" s="400"/>
      <c r="GG83" s="400"/>
      <c r="GH83" s="401"/>
      <c r="GI83" s="400"/>
      <c r="GJ83" s="400"/>
      <c r="GK83" s="401"/>
      <c r="GL83" s="400"/>
      <c r="GM83" s="400"/>
      <c r="GN83" s="401"/>
      <c r="GO83" s="400"/>
      <c r="GP83" s="400"/>
      <c r="GQ83" s="401"/>
      <c r="GR83" s="400"/>
      <c r="GS83" s="402"/>
      <c r="GT83" s="403"/>
      <c r="GU83" s="404"/>
      <c r="GV83" s="404"/>
      <c r="GW83" s="404"/>
      <c r="GX83" s="404"/>
      <c r="GY83" s="405"/>
      <c r="GZ83" s="403"/>
      <c r="HA83" s="404"/>
      <c r="HB83" s="404"/>
      <c r="HC83" s="404"/>
      <c r="HD83" s="404"/>
      <c r="HE83" s="404"/>
      <c r="HF83" s="403"/>
      <c r="HG83" s="404"/>
      <c r="HH83" s="404"/>
      <c r="HI83" s="404"/>
      <c r="HJ83" s="404"/>
      <c r="HK83" s="404"/>
      <c r="HL83" s="404"/>
      <c r="HM83" s="404"/>
      <c r="HN83" s="404"/>
      <c r="HO83" s="404"/>
      <c r="HP83" s="404"/>
      <c r="HQ83" s="404"/>
      <c r="HR83" s="404"/>
      <c r="HS83" s="404"/>
      <c r="HT83" s="404"/>
      <c r="HU83" s="404"/>
      <c r="HV83" s="404"/>
      <c r="HW83" s="404"/>
      <c r="HX83" s="315">
        <f t="shared" si="40"/>
        <v>0</v>
      </c>
      <c r="HY83" s="313"/>
      <c r="HZ83" s="313"/>
      <c r="IA83" s="38">
        <f t="shared" si="41"/>
        <v>0</v>
      </c>
      <c r="IB83" s="91">
        <f t="shared" si="64"/>
        <v>0</v>
      </c>
      <c r="IC83" s="176" t="str">
        <f t="shared" si="42"/>
        <v/>
      </c>
      <c r="IE83" s="31">
        <f t="shared" si="43"/>
        <v>0</v>
      </c>
      <c r="IG83" s="97">
        <f t="shared" si="44"/>
        <v>0</v>
      </c>
      <c r="II83" s="97">
        <f t="shared" ca="1" si="45"/>
        <v>0</v>
      </c>
      <c r="IO83" s="9">
        <f t="shared" si="46"/>
        <v>0</v>
      </c>
      <c r="IP83" s="56">
        <f t="shared" si="47"/>
        <v>0</v>
      </c>
      <c r="IQ83" s="56">
        <f t="shared" si="48"/>
        <v>0</v>
      </c>
      <c r="IR83" s="56">
        <f t="shared" si="49"/>
        <v>0</v>
      </c>
      <c r="IS83" s="56">
        <f t="shared" si="50"/>
        <v>0</v>
      </c>
      <c r="IT83" s="56">
        <f t="shared" si="51"/>
        <v>0</v>
      </c>
      <c r="IX83" s="9">
        <f t="shared" si="52"/>
        <v>0</v>
      </c>
      <c r="JD83" s="15">
        <f t="shared" si="53"/>
        <v>0</v>
      </c>
      <c r="JE83" s="15">
        <f t="shared" si="54"/>
        <v>0</v>
      </c>
      <c r="JF83" s="15">
        <f t="shared" si="55"/>
        <v>0</v>
      </c>
      <c r="JG83" s="15">
        <f t="shared" si="56"/>
        <v>0</v>
      </c>
      <c r="JH83" s="15">
        <f t="shared" si="57"/>
        <v>0</v>
      </c>
      <c r="JI83" s="15">
        <f t="shared" si="58"/>
        <v>0</v>
      </c>
      <c r="JJ83" s="15">
        <f t="shared" si="59"/>
        <v>0</v>
      </c>
      <c r="JK83" s="69">
        <f t="shared" si="60"/>
        <v>0</v>
      </c>
      <c r="JL83" s="39">
        <f t="shared" si="61"/>
        <v>0</v>
      </c>
      <c r="JM83" s="39">
        <f t="shared" si="62"/>
        <v>0</v>
      </c>
      <c r="JQ83" s="110"/>
      <c r="JR83" s="68"/>
      <c r="JS83" s="68"/>
      <c r="JT83" s="68"/>
      <c r="JU83" s="68"/>
      <c r="JV83" s="68"/>
      <c r="JW83" s="68"/>
      <c r="JX83" s="108">
        <f t="shared" si="63"/>
        <v>0</v>
      </c>
    </row>
    <row r="84" spans="1:284" s="4" customFormat="1" ht="4.5" customHeight="1">
      <c r="A84" s="149"/>
      <c r="B84" s="40"/>
      <c r="C84" s="406"/>
      <c r="D84" s="384"/>
      <c r="E84" s="385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8"/>
      <c r="Q84" s="386"/>
      <c r="R84" s="407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90"/>
      <c r="AU84" s="409"/>
      <c r="AV84" s="409"/>
      <c r="AW84" s="409"/>
      <c r="AX84" s="410"/>
      <c r="AY84" s="392"/>
      <c r="AZ84" s="393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7"/>
      <c r="BV84" s="387"/>
      <c r="BW84" s="387"/>
      <c r="BX84" s="387"/>
      <c r="BY84" s="387"/>
      <c r="BZ84" s="387"/>
      <c r="CA84" s="387"/>
      <c r="CB84" s="387"/>
      <c r="CC84" s="394"/>
      <c r="CD84" s="396"/>
      <c r="CE84" s="396"/>
      <c r="CF84" s="396"/>
      <c r="CG84" s="396"/>
      <c r="CH84" s="396"/>
      <c r="CI84" s="387"/>
      <c r="CJ84" s="396"/>
      <c r="CK84" s="396"/>
      <c r="CL84" s="396"/>
      <c r="CM84" s="396"/>
      <c r="CN84" s="396"/>
      <c r="CO84" s="396"/>
      <c r="CP84" s="396"/>
      <c r="CQ84" s="396"/>
      <c r="CR84" s="396"/>
      <c r="CS84" s="396"/>
      <c r="CT84" s="396"/>
      <c r="CU84" s="396"/>
      <c r="CV84" s="396"/>
      <c r="CW84" s="396"/>
      <c r="CX84" s="396"/>
      <c r="CY84" s="396"/>
      <c r="CZ84" s="396"/>
      <c r="DA84" s="396"/>
      <c r="DB84" s="396"/>
      <c r="DC84" s="396"/>
      <c r="DD84" s="396"/>
      <c r="DE84" s="396"/>
      <c r="DF84" s="396"/>
      <c r="DG84" s="396"/>
      <c r="DH84" s="396"/>
      <c r="DI84" s="396"/>
      <c r="DJ84" s="396"/>
      <c r="DK84" s="396"/>
      <c r="DL84" s="396"/>
      <c r="DM84" s="396"/>
      <c r="DN84" s="396"/>
      <c r="DO84" s="396"/>
      <c r="DP84" s="396"/>
      <c r="DQ84" s="408"/>
      <c r="DR84" s="380">
        <v>0</v>
      </c>
      <c r="DS84" s="468"/>
      <c r="DT84" s="468"/>
      <c r="DU84" s="397"/>
      <c r="DV84" s="397"/>
      <c r="DW84" s="397"/>
      <c r="DX84" s="397"/>
      <c r="DY84" s="397"/>
      <c r="DZ84" s="397"/>
      <c r="EA84" s="397"/>
      <c r="EB84" s="397"/>
      <c r="EC84" s="397"/>
      <c r="ED84" s="397"/>
      <c r="EE84" s="397"/>
      <c r="EF84" s="397"/>
      <c r="EG84" s="397"/>
      <c r="EH84" s="397"/>
      <c r="EI84" s="397"/>
      <c r="EJ84" s="397"/>
      <c r="EK84" s="397"/>
      <c r="EL84" s="398"/>
      <c r="EM84" s="397"/>
      <c r="EN84" s="397"/>
      <c r="EO84" s="398"/>
      <c r="EP84" s="397"/>
      <c r="EQ84" s="463"/>
      <c r="ER84" s="398"/>
      <c r="ES84" s="397"/>
      <c r="ET84" s="397"/>
      <c r="EU84" s="398"/>
      <c r="EV84" s="397"/>
      <c r="EW84" s="397"/>
      <c r="EX84" s="398"/>
      <c r="EY84" s="397"/>
      <c r="EZ84" s="397"/>
      <c r="FA84" s="398"/>
      <c r="FB84" s="397"/>
      <c r="FC84" s="397"/>
      <c r="FD84" s="398"/>
      <c r="FE84" s="397"/>
      <c r="FF84" s="397"/>
      <c r="FG84" s="398"/>
      <c r="FH84" s="397"/>
      <c r="FI84" s="397"/>
      <c r="FJ84" s="398"/>
      <c r="FK84" s="397"/>
      <c r="FL84" s="397"/>
      <c r="FM84" s="398"/>
      <c r="FN84" s="397"/>
      <c r="FO84" s="397"/>
      <c r="FP84" s="447"/>
      <c r="FQ84" s="400"/>
      <c r="FR84" s="400"/>
      <c r="FS84" s="401"/>
      <c r="FT84" s="400"/>
      <c r="FU84" s="400"/>
      <c r="FV84" s="401"/>
      <c r="FW84" s="400"/>
      <c r="FX84" s="400"/>
      <c r="FY84" s="401"/>
      <c r="FZ84" s="400"/>
      <c r="GA84" s="400"/>
      <c r="GB84" s="401"/>
      <c r="GC84" s="400"/>
      <c r="GD84" s="400"/>
      <c r="GE84" s="401"/>
      <c r="GF84" s="400"/>
      <c r="GG84" s="400"/>
      <c r="GH84" s="401"/>
      <c r="GI84" s="400"/>
      <c r="GJ84" s="400"/>
      <c r="GK84" s="401"/>
      <c r="GL84" s="400"/>
      <c r="GM84" s="400"/>
      <c r="GN84" s="401"/>
      <c r="GO84" s="400"/>
      <c r="GP84" s="400"/>
      <c r="GQ84" s="401"/>
      <c r="GR84" s="400"/>
      <c r="GS84" s="402"/>
      <c r="GT84" s="403"/>
      <c r="GU84" s="404"/>
      <c r="GV84" s="404"/>
      <c r="GW84" s="404"/>
      <c r="GX84" s="404"/>
      <c r="GY84" s="405"/>
      <c r="GZ84" s="403"/>
      <c r="HA84" s="404"/>
      <c r="HB84" s="404"/>
      <c r="HC84" s="404"/>
      <c r="HD84" s="404"/>
      <c r="HE84" s="404"/>
      <c r="HF84" s="403"/>
      <c r="HG84" s="404"/>
      <c r="HH84" s="404"/>
      <c r="HI84" s="404"/>
      <c r="HJ84" s="404"/>
      <c r="HK84" s="404"/>
      <c r="HL84" s="404"/>
      <c r="HM84" s="404"/>
      <c r="HN84" s="404"/>
      <c r="HO84" s="404"/>
      <c r="HP84" s="404"/>
      <c r="HQ84" s="404"/>
      <c r="HR84" s="404"/>
      <c r="HS84" s="404"/>
      <c r="HT84" s="404"/>
      <c r="HU84" s="404"/>
      <c r="HV84" s="404"/>
      <c r="HW84" s="404"/>
      <c r="HX84" s="98"/>
      <c r="HY84" s="71"/>
      <c r="HZ84" s="58"/>
      <c r="IA84" s="5"/>
      <c r="IB84" s="91"/>
      <c r="IG84" s="91"/>
      <c r="II84" s="97"/>
      <c r="JK84" s="69"/>
      <c r="JQ84" s="110"/>
      <c r="JX84" s="106"/>
    </row>
    <row r="85" spans="1:284" s="4" customFormat="1" ht="24" customHeight="1">
      <c r="A85" s="149"/>
      <c r="B85" s="3"/>
      <c r="C85" s="411" t="s">
        <v>21</v>
      </c>
      <c r="D85" s="384"/>
      <c r="E85" s="385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8"/>
      <c r="Q85" s="386"/>
      <c r="R85" s="407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90"/>
      <c r="AU85" s="409"/>
      <c r="AV85" s="409"/>
      <c r="AW85" s="409"/>
      <c r="AX85" s="410"/>
      <c r="AY85" s="392"/>
      <c r="AZ85" s="393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7"/>
      <c r="BV85" s="387"/>
      <c r="BW85" s="387"/>
      <c r="BX85" s="387"/>
      <c r="BY85" s="387"/>
      <c r="BZ85" s="387"/>
      <c r="CA85" s="387"/>
      <c r="CB85" s="387"/>
      <c r="CC85" s="394"/>
      <c r="CD85" s="396"/>
      <c r="CE85" s="396"/>
      <c r="CF85" s="396"/>
      <c r="CG85" s="396"/>
      <c r="CH85" s="396"/>
      <c r="CI85" s="387"/>
      <c r="CJ85" s="396"/>
      <c r="CK85" s="396"/>
      <c r="CL85" s="396"/>
      <c r="CM85" s="396"/>
      <c r="CN85" s="396"/>
      <c r="CO85" s="396"/>
      <c r="CP85" s="396"/>
      <c r="CQ85" s="396"/>
      <c r="CR85" s="396"/>
      <c r="CS85" s="396"/>
      <c r="CT85" s="396"/>
      <c r="CU85" s="396"/>
      <c r="CV85" s="396"/>
      <c r="CW85" s="396"/>
      <c r="CX85" s="396"/>
      <c r="CY85" s="396"/>
      <c r="CZ85" s="396"/>
      <c r="DA85" s="396"/>
      <c r="DB85" s="396"/>
      <c r="DC85" s="396"/>
      <c r="DD85" s="396"/>
      <c r="DE85" s="396"/>
      <c r="DF85" s="396"/>
      <c r="DG85" s="396"/>
      <c r="DH85" s="396"/>
      <c r="DI85" s="396"/>
      <c r="DJ85" s="396"/>
      <c r="DK85" s="396"/>
      <c r="DL85" s="396"/>
      <c r="DM85" s="396"/>
      <c r="DN85" s="396"/>
      <c r="DO85" s="396"/>
      <c r="DP85" s="396"/>
      <c r="DQ85" s="408"/>
      <c r="DR85" s="380">
        <v>0</v>
      </c>
      <c r="DS85" s="468"/>
      <c r="DT85" s="468"/>
      <c r="DU85" s="397"/>
      <c r="DV85" s="397"/>
      <c r="DW85" s="397"/>
      <c r="DX85" s="397"/>
      <c r="DY85" s="397"/>
      <c r="DZ85" s="397"/>
      <c r="EA85" s="397"/>
      <c r="EB85" s="397"/>
      <c r="EC85" s="397"/>
      <c r="ED85" s="397"/>
      <c r="EE85" s="397"/>
      <c r="EF85" s="397"/>
      <c r="EG85" s="397"/>
      <c r="EH85" s="397"/>
      <c r="EI85" s="397"/>
      <c r="EJ85" s="397"/>
      <c r="EK85" s="397"/>
      <c r="EL85" s="398"/>
      <c r="EM85" s="397"/>
      <c r="EN85" s="397"/>
      <c r="EO85" s="398"/>
      <c r="EP85" s="397"/>
      <c r="EQ85" s="463"/>
      <c r="ER85" s="398"/>
      <c r="ES85" s="397"/>
      <c r="ET85" s="397"/>
      <c r="EU85" s="412"/>
      <c r="EV85" s="413"/>
      <c r="EW85" s="413"/>
      <c r="EX85" s="412"/>
      <c r="EY85" s="413"/>
      <c r="EZ85" s="413"/>
      <c r="FA85" s="412"/>
      <c r="FB85" s="413"/>
      <c r="FC85" s="413"/>
      <c r="FD85" s="412"/>
      <c r="FE85" s="413"/>
      <c r="FF85" s="413"/>
      <c r="FG85" s="412"/>
      <c r="FH85" s="413"/>
      <c r="FI85" s="413"/>
      <c r="FJ85" s="412"/>
      <c r="FK85" s="413"/>
      <c r="FL85" s="413"/>
      <c r="FM85" s="398"/>
      <c r="FN85" s="397"/>
      <c r="FO85" s="397"/>
      <c r="FP85" s="447"/>
      <c r="FQ85" s="400"/>
      <c r="FR85" s="400"/>
      <c r="FS85" s="401"/>
      <c r="FT85" s="400"/>
      <c r="FU85" s="400"/>
      <c r="FV85" s="401"/>
      <c r="FW85" s="400"/>
      <c r="FX85" s="400"/>
      <c r="FY85" s="401"/>
      <c r="FZ85" s="400"/>
      <c r="GA85" s="400"/>
      <c r="GB85" s="401"/>
      <c r="GC85" s="400"/>
      <c r="GD85" s="400"/>
      <c r="GE85" s="401"/>
      <c r="GF85" s="400"/>
      <c r="GG85" s="400"/>
      <c r="GH85" s="401"/>
      <c r="GI85" s="400"/>
      <c r="GJ85" s="400"/>
      <c r="GK85" s="401"/>
      <c r="GL85" s="400"/>
      <c r="GM85" s="400"/>
      <c r="GN85" s="401"/>
      <c r="GO85" s="400"/>
      <c r="GP85" s="400"/>
      <c r="GQ85" s="401"/>
      <c r="GR85" s="400"/>
      <c r="GS85" s="402"/>
      <c r="GT85" s="403"/>
      <c r="GU85" s="404"/>
      <c r="GV85" s="404"/>
      <c r="GW85" s="404"/>
      <c r="GX85" s="404"/>
      <c r="GY85" s="405"/>
      <c r="GZ85" s="403"/>
      <c r="HA85" s="404"/>
      <c r="HB85" s="404"/>
      <c r="HC85" s="404"/>
      <c r="HD85" s="404"/>
      <c r="HE85" s="404"/>
      <c r="HF85" s="403"/>
      <c r="HG85" s="404"/>
      <c r="HH85" s="404"/>
      <c r="HI85" s="404"/>
      <c r="HJ85" s="404"/>
      <c r="HK85" s="404"/>
      <c r="HL85" s="404"/>
      <c r="HM85" s="404"/>
      <c r="HN85" s="404"/>
      <c r="HO85" s="404"/>
      <c r="HP85" s="404"/>
      <c r="HQ85" s="404"/>
      <c r="HR85" s="404"/>
      <c r="HS85" s="404"/>
      <c r="HT85" s="404"/>
      <c r="HU85" s="404"/>
      <c r="HV85" s="404"/>
      <c r="HW85" s="404"/>
      <c r="HX85" s="98"/>
      <c r="HY85" s="71"/>
      <c r="HZ85" s="58"/>
      <c r="IA85" s="5"/>
      <c r="IB85" s="91"/>
      <c r="IG85" s="91"/>
      <c r="II85" s="97"/>
      <c r="IP85" s="57">
        <f>SUM(IP86:IP96)</f>
        <v>0</v>
      </c>
      <c r="IQ85" s="57">
        <f>SUM(IQ86:IQ96)</f>
        <v>0</v>
      </c>
      <c r="IR85" s="57">
        <f>SUM(IR86:IR96)</f>
        <v>0</v>
      </c>
      <c r="IS85" s="57">
        <f>SUM(IS86:IS96)</f>
        <v>0</v>
      </c>
      <c r="IT85" s="57">
        <f>SUM(IT86:IT96)</f>
        <v>0</v>
      </c>
      <c r="JK85" s="69"/>
      <c r="JQ85" s="110"/>
      <c r="JX85" s="106"/>
    </row>
    <row r="86" spans="1:284" s="4" customFormat="1" ht="17.45" customHeight="1">
      <c r="A86" s="146" t="str">
        <f t="shared" ref="A86:A95" si="65">IF(CF86="вегетарианское","вег",IF(BG86="вп","VIP",""))</f>
        <v>вег</v>
      </c>
      <c r="B86" s="139" t="str">
        <f t="shared" ref="B86:B95" si="66">EM86</f>
        <v>150 г</v>
      </c>
      <c r="C86" s="482" t="s">
        <v>250</v>
      </c>
      <c r="D86" s="499"/>
      <c r="E86" s="500"/>
      <c r="F86" s="486"/>
      <c r="G86" s="486"/>
      <c r="H86" s="486"/>
      <c r="I86" s="486"/>
      <c r="J86" s="486"/>
      <c r="K86" s="486"/>
      <c r="L86" s="486" t="s">
        <v>251</v>
      </c>
      <c r="M86" s="488"/>
      <c r="N86" s="486"/>
      <c r="O86" s="486"/>
      <c r="P86" s="486"/>
      <c r="Q86" s="486"/>
      <c r="R86" s="486"/>
      <c r="S86" s="505"/>
      <c r="T86" s="489"/>
      <c r="U86" s="486"/>
      <c r="V86" s="486"/>
      <c r="W86" s="486"/>
      <c r="X86" s="486"/>
      <c r="Y86" s="486"/>
      <c r="Z86" s="486"/>
      <c r="AA86" s="486"/>
      <c r="AB86" s="486"/>
      <c r="AC86" s="486"/>
      <c r="AD86" s="486"/>
      <c r="AE86" s="486"/>
      <c r="AF86" s="486"/>
      <c r="AG86" s="486"/>
      <c r="AH86" s="486"/>
      <c r="AI86" s="486"/>
      <c r="AJ86" s="486"/>
      <c r="AK86" s="486"/>
      <c r="AL86" s="486"/>
      <c r="AM86" s="486"/>
      <c r="AN86" s="486"/>
      <c r="AO86" s="486"/>
      <c r="AP86" s="486"/>
      <c r="AQ86" s="486"/>
      <c r="AR86" s="486"/>
      <c r="AS86" s="486"/>
      <c r="AT86" s="490"/>
      <c r="AU86" s="490"/>
      <c r="AV86" s="487"/>
      <c r="AW86" s="490"/>
      <c r="AX86" s="502"/>
      <c r="AY86" s="491"/>
      <c r="AZ86" s="492"/>
      <c r="BA86" s="488" t="s">
        <v>100</v>
      </c>
      <c r="BB86" s="488" t="s">
        <v>101</v>
      </c>
      <c r="BC86" s="488"/>
      <c r="BD86" s="488" t="s">
        <v>17</v>
      </c>
      <c r="BE86" s="488"/>
      <c r="BF86" s="488" t="s">
        <v>18</v>
      </c>
      <c r="BG86" s="488"/>
      <c r="BH86" s="488"/>
      <c r="BI86" s="488"/>
      <c r="BJ86" s="488"/>
      <c r="BK86" s="488"/>
      <c r="BL86" s="488"/>
      <c r="BM86" s="488"/>
      <c r="BN86" s="488"/>
      <c r="BO86" s="488"/>
      <c r="BP86" s="488"/>
      <c r="BQ86" s="488"/>
      <c r="BR86" s="488"/>
      <c r="BS86" s="488"/>
      <c r="BT86" s="488"/>
      <c r="BU86" s="488"/>
      <c r="BV86" s="488"/>
      <c r="BW86" s="488"/>
      <c r="BX86" s="488"/>
      <c r="BY86" s="488"/>
      <c r="BZ86" s="488"/>
      <c r="CA86" s="488"/>
      <c r="CB86" s="488"/>
      <c r="CC86" s="381"/>
      <c r="CD86" s="493"/>
      <c r="CE86" s="493"/>
      <c r="CF86" s="493" t="s">
        <v>83</v>
      </c>
      <c r="CG86" s="493" t="s">
        <v>84</v>
      </c>
      <c r="CH86" s="493"/>
      <c r="CI86" s="488"/>
      <c r="CJ86" s="493"/>
      <c r="CK86" s="493"/>
      <c r="CL86" s="493" t="s">
        <v>241</v>
      </c>
      <c r="CM86" s="493"/>
      <c r="CN86" s="493"/>
      <c r="CO86" s="493"/>
      <c r="CP86" s="493"/>
      <c r="CQ86" s="493"/>
      <c r="CR86" s="493"/>
      <c r="CS86" s="493"/>
      <c r="CT86" s="493"/>
      <c r="CU86" s="493"/>
      <c r="CV86" s="493"/>
      <c r="CW86" s="493"/>
      <c r="CX86" s="493"/>
      <c r="CY86" s="493"/>
      <c r="CZ86" s="493"/>
      <c r="DA86" s="493"/>
      <c r="DB86" s="493"/>
      <c r="DC86" s="493"/>
      <c r="DD86" s="493"/>
      <c r="DE86" s="493"/>
      <c r="DF86" s="493"/>
      <c r="DG86" s="493"/>
      <c r="DH86" s="493" t="s">
        <v>273</v>
      </c>
      <c r="DI86" s="493"/>
      <c r="DJ86" s="493" t="s">
        <v>252</v>
      </c>
      <c r="DK86" s="493" t="s">
        <v>253</v>
      </c>
      <c r="DL86" s="493"/>
      <c r="DM86" s="493"/>
      <c r="DN86" s="493"/>
      <c r="DO86" s="487"/>
      <c r="DP86" s="493"/>
      <c r="DQ86" s="467">
        <v>249.23</v>
      </c>
      <c r="DR86" s="380">
        <v>7.09</v>
      </c>
      <c r="DS86" s="473">
        <v>12.42</v>
      </c>
      <c r="DT86" s="480"/>
      <c r="DU86" s="495"/>
      <c r="DV86" s="495"/>
      <c r="DW86" s="495"/>
      <c r="DX86" s="495"/>
      <c r="DY86" s="495"/>
      <c r="DZ86" s="495"/>
      <c r="EA86" s="495"/>
      <c r="EB86" s="495"/>
      <c r="EC86" s="495"/>
      <c r="ED86" s="495"/>
      <c r="EE86" s="495"/>
      <c r="EF86" s="495"/>
      <c r="EG86" s="495"/>
      <c r="EH86" s="495"/>
      <c r="EI86" s="495"/>
      <c r="EJ86" s="495"/>
      <c r="EK86" s="507"/>
      <c r="EL86" s="446">
        <v>30</v>
      </c>
      <c r="EM86" s="495" t="s">
        <v>102</v>
      </c>
      <c r="EN86" s="495" t="s">
        <v>95</v>
      </c>
      <c r="EO86" s="446">
        <v>30</v>
      </c>
      <c r="EP86" s="495" t="s">
        <v>102</v>
      </c>
      <c r="EQ86" s="463"/>
      <c r="ER86" s="446">
        <v>30</v>
      </c>
      <c r="ES86" s="495" t="s">
        <v>102</v>
      </c>
      <c r="ET86" s="495" t="s">
        <v>95</v>
      </c>
      <c r="EU86" s="458">
        <v>25</v>
      </c>
      <c r="EV86" s="495" t="s">
        <v>102</v>
      </c>
      <c r="EW86" s="495" t="s">
        <v>95</v>
      </c>
      <c r="EX86" s="446">
        <v>30</v>
      </c>
      <c r="EY86" s="495" t="s">
        <v>102</v>
      </c>
      <c r="EZ86" s="495" t="s">
        <v>95</v>
      </c>
      <c r="FA86" s="446">
        <v>27</v>
      </c>
      <c r="FB86" s="495" t="s">
        <v>102</v>
      </c>
      <c r="FC86" s="495" t="s">
        <v>95</v>
      </c>
      <c r="FD86" s="446">
        <v>26</v>
      </c>
      <c r="FE86" s="495" t="s">
        <v>102</v>
      </c>
      <c r="FF86" s="495" t="s">
        <v>95</v>
      </c>
      <c r="FG86" s="458">
        <v>28</v>
      </c>
      <c r="FH86" s="495" t="s">
        <v>232</v>
      </c>
      <c r="FI86" s="495" t="s">
        <v>95</v>
      </c>
      <c r="FJ86" s="446">
        <v>27</v>
      </c>
      <c r="FK86" s="495" t="s">
        <v>102</v>
      </c>
      <c r="FL86" s="495" t="s">
        <v>95</v>
      </c>
      <c r="FM86" s="459">
        <v>27</v>
      </c>
      <c r="FN86" s="495" t="s">
        <v>102</v>
      </c>
      <c r="FO86" s="495" t="s">
        <v>95</v>
      </c>
      <c r="FP86" s="446"/>
      <c r="FQ86" s="497"/>
      <c r="FR86" s="497"/>
      <c r="FS86" s="447"/>
      <c r="FT86" s="497"/>
      <c r="FU86" s="497"/>
      <c r="FV86" s="447"/>
      <c r="FW86" s="497"/>
      <c r="FX86" s="497"/>
      <c r="FY86" s="447"/>
      <c r="FZ86" s="497"/>
      <c r="GA86" s="497"/>
      <c r="GB86" s="447"/>
      <c r="GC86" s="497"/>
      <c r="GD86" s="497"/>
      <c r="GE86" s="447"/>
      <c r="GF86" s="497"/>
      <c r="GG86" s="497"/>
      <c r="GH86" s="447"/>
      <c r="GI86" s="497"/>
      <c r="GJ86" s="497"/>
      <c r="GK86" s="447"/>
      <c r="GL86" s="497"/>
      <c r="GM86" s="497"/>
      <c r="GN86" s="447"/>
      <c r="GO86" s="497"/>
      <c r="GP86" s="497"/>
      <c r="GQ86" s="447"/>
      <c r="GR86" s="497"/>
      <c r="GS86" s="453"/>
      <c r="GT86" s="382"/>
      <c r="GU86" s="498"/>
      <c r="GV86" s="498"/>
      <c r="GW86" s="498"/>
      <c r="GX86" s="498" t="s">
        <v>233</v>
      </c>
      <c r="GY86" s="454"/>
      <c r="GZ86" s="382"/>
      <c r="HA86" s="498"/>
      <c r="HB86" s="498"/>
      <c r="HC86" s="498"/>
      <c r="HD86" s="498"/>
      <c r="HE86" s="498"/>
      <c r="HF86" s="382"/>
      <c r="HG86" s="498"/>
      <c r="HH86" s="498"/>
      <c r="HI86" s="498"/>
      <c r="HJ86" s="498"/>
      <c r="HK86" s="498"/>
      <c r="HL86" s="498"/>
      <c r="HM86" s="498"/>
      <c r="HN86" s="498"/>
      <c r="HO86" s="498"/>
      <c r="HP86" s="498"/>
      <c r="HQ86" s="498"/>
      <c r="HR86" s="498"/>
      <c r="HS86" s="498"/>
      <c r="HT86" s="498"/>
      <c r="HU86" s="498"/>
      <c r="HV86" s="498"/>
      <c r="HW86" s="498"/>
      <c r="HX86" s="315">
        <f t="shared" ref="HX86:HX95" si="67">EL86</f>
        <v>30</v>
      </c>
      <c r="HY86" s="74"/>
      <c r="HZ86" s="74"/>
      <c r="IA86" s="38">
        <f t="shared" ref="IA86:IA95" si="68">SUM(HY86:HZ86)</f>
        <v>0</v>
      </c>
      <c r="IB86" s="91">
        <f t="shared" ref="IB86:IB95" si="69">HX86*HZ86</f>
        <v>0</v>
      </c>
      <c r="IC86" s="176" t="str">
        <f t="shared" ref="IC86:IC95" si="70">IF(CD86&gt;0,CD86,"")</f>
        <v/>
      </c>
      <c r="IE86" s="31">
        <f t="shared" ref="IE86:IE95" si="71">EL86</f>
        <v>30</v>
      </c>
      <c r="IG86" s="97">
        <f t="shared" ref="IG86:IG95" si="72">HZ86*IE86</f>
        <v>0</v>
      </c>
      <c r="II86" s="97">
        <f t="shared" ref="II86:II95" ca="1" si="73">IF($IG$9&gt;2999,(IE86-ROUND(IE86-IE86*$II$7,0))*HZ86,0)</f>
        <v>0</v>
      </c>
      <c r="IP86" s="56">
        <f t="shared" ref="IP86:IP95" si="74">IF(AND(HY86&gt;0,BD86="вг"),HY86,0)</f>
        <v>0</v>
      </c>
      <c r="IQ86" s="56">
        <f t="shared" ref="IQ86:IQ95" si="75">IF(AND(HY86&gt;0,BE86="дт"),HY86,0)</f>
        <v>0</v>
      </c>
      <c r="IR86" s="56">
        <f t="shared" ref="IR86:IR95" si="76">IF(AND(HY86&gt;0,BF86="ст"),HY86,0)</f>
        <v>0</v>
      </c>
      <c r="IS86" s="56">
        <f t="shared" ref="IS86:IS95" si="77">IF(AND(HY86&gt;0,BG86="вп"),HY86,0)</f>
        <v>0</v>
      </c>
      <c r="IT86" s="56">
        <f t="shared" ref="IT86:IT95" si="78">IF(AND(HY86&gt;0,BH86="бо"),HY86,0)</f>
        <v>0</v>
      </c>
      <c r="JK86" s="69">
        <f t="shared" ref="JK86:JK95" si="79">IF(OR(JX86=SUM(JR86:JW86),SUM($HY$155,$HY$158:$HY$160,$IB$155,$IB$158:$IB$160)=SUM($JX$44:$JX$140)),0,1)</f>
        <v>0</v>
      </c>
      <c r="JL86" s="39">
        <f t="shared" ref="JL86:JL95" si="80">IF(HF86="майп",IA86,0)</f>
        <v>0</v>
      </c>
      <c r="JM86" s="39">
        <f t="shared" ref="JM86:JM95" si="81">IF(HG86="кетп",IA86,0)</f>
        <v>0</v>
      </c>
      <c r="JQ86" s="110"/>
      <c r="JX86" s="106"/>
    </row>
    <row r="87" spans="1:284" s="4" customFormat="1" ht="17.25" customHeight="1">
      <c r="A87" s="146" t="str">
        <f t="shared" si="65"/>
        <v>вег</v>
      </c>
      <c r="B87" s="139" t="str">
        <f t="shared" si="66"/>
        <v>150 г</v>
      </c>
      <c r="C87" s="482" t="s">
        <v>254</v>
      </c>
      <c r="D87" s="499"/>
      <c r="E87" s="500"/>
      <c r="F87" s="486"/>
      <c r="G87" s="486"/>
      <c r="H87" s="486"/>
      <c r="I87" s="389"/>
      <c r="J87" s="489"/>
      <c r="K87" s="486" t="s">
        <v>255</v>
      </c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486"/>
      <c r="AF87" s="486"/>
      <c r="AG87" s="486"/>
      <c r="AH87" s="486"/>
      <c r="AI87" s="486"/>
      <c r="AJ87" s="486"/>
      <c r="AK87" s="486"/>
      <c r="AL87" s="486"/>
      <c r="AM87" s="486"/>
      <c r="AN87" s="486"/>
      <c r="AO87" s="486"/>
      <c r="AP87" s="486"/>
      <c r="AQ87" s="486"/>
      <c r="AR87" s="486"/>
      <c r="AS87" s="486"/>
      <c r="AT87" s="490"/>
      <c r="AU87" s="490"/>
      <c r="AV87" s="487"/>
      <c r="AW87" s="490"/>
      <c r="AX87" s="502"/>
      <c r="AY87" s="491"/>
      <c r="AZ87" s="492"/>
      <c r="BA87" s="488" t="s">
        <v>100</v>
      </c>
      <c r="BB87" s="488" t="s">
        <v>103</v>
      </c>
      <c r="BC87" s="488"/>
      <c r="BD87" s="488" t="s">
        <v>17</v>
      </c>
      <c r="BE87" s="488"/>
      <c r="BF87" s="488" t="s">
        <v>18</v>
      </c>
      <c r="BG87" s="488"/>
      <c r="BH87" s="488"/>
      <c r="BI87" s="488"/>
      <c r="BJ87" s="488"/>
      <c r="BK87" s="488"/>
      <c r="BL87" s="488"/>
      <c r="BM87" s="488"/>
      <c r="BN87" s="488"/>
      <c r="BO87" s="488"/>
      <c r="BP87" s="488"/>
      <c r="BQ87" s="488"/>
      <c r="BR87" s="488"/>
      <c r="BS87" s="488"/>
      <c r="BT87" s="488"/>
      <c r="BU87" s="488"/>
      <c r="BV87" s="488"/>
      <c r="BW87" s="488"/>
      <c r="BX87" s="488"/>
      <c r="BY87" s="488"/>
      <c r="BZ87" s="488"/>
      <c r="CA87" s="488"/>
      <c r="CB87" s="488"/>
      <c r="CC87" s="381"/>
      <c r="CD87" s="493"/>
      <c r="CE87" s="493"/>
      <c r="CF87" s="493" t="s">
        <v>83</v>
      </c>
      <c r="CG87" s="493" t="s">
        <v>84</v>
      </c>
      <c r="CH87" s="493"/>
      <c r="CI87" s="488"/>
      <c r="CJ87" s="493"/>
      <c r="CK87" s="493"/>
      <c r="CL87" s="493"/>
      <c r="CM87" s="493"/>
      <c r="CN87" s="493"/>
      <c r="CO87" s="493"/>
      <c r="CP87" s="493"/>
      <c r="CQ87" s="493"/>
      <c r="CR87" s="493"/>
      <c r="CS87" s="493"/>
      <c r="CT87" s="493"/>
      <c r="CU87" s="493"/>
      <c r="CV87" s="493"/>
      <c r="CW87" s="493"/>
      <c r="CX87" s="493"/>
      <c r="CY87" s="493"/>
      <c r="CZ87" s="493"/>
      <c r="DA87" s="493"/>
      <c r="DB87" s="493"/>
      <c r="DC87" s="493"/>
      <c r="DD87" s="493"/>
      <c r="DE87" s="493"/>
      <c r="DF87" s="493"/>
      <c r="DG87" s="493"/>
      <c r="DH87" s="493" t="s">
        <v>273</v>
      </c>
      <c r="DI87" s="493"/>
      <c r="DJ87" s="493" t="s">
        <v>256</v>
      </c>
      <c r="DK87" s="493" t="s">
        <v>257</v>
      </c>
      <c r="DL87" s="493"/>
      <c r="DM87" s="493"/>
      <c r="DN87" s="493"/>
      <c r="DO87" s="487"/>
      <c r="DP87" s="493"/>
      <c r="DQ87" s="467">
        <v>108.66</v>
      </c>
      <c r="DR87" s="380">
        <v>6.61</v>
      </c>
      <c r="DS87" s="473">
        <v>15.64</v>
      </c>
      <c r="DT87" s="480"/>
      <c r="DU87" s="495"/>
      <c r="DV87" s="495"/>
      <c r="DW87" s="495"/>
      <c r="DX87" s="495"/>
      <c r="DY87" s="495"/>
      <c r="DZ87" s="495"/>
      <c r="EA87" s="495"/>
      <c r="EB87" s="495"/>
      <c r="EC87" s="495"/>
      <c r="ED87" s="495"/>
      <c r="EE87" s="495"/>
      <c r="EF87" s="495"/>
      <c r="EG87" s="495"/>
      <c r="EH87" s="495"/>
      <c r="EI87" s="495"/>
      <c r="EJ87" s="495"/>
      <c r="EK87" s="507"/>
      <c r="EL87" s="446">
        <v>32</v>
      </c>
      <c r="EM87" s="495" t="s">
        <v>102</v>
      </c>
      <c r="EN87" s="495" t="s">
        <v>95</v>
      </c>
      <c r="EO87" s="446">
        <v>32</v>
      </c>
      <c r="EP87" s="495" t="s">
        <v>102</v>
      </c>
      <c r="EQ87" s="463"/>
      <c r="ER87" s="446">
        <v>32</v>
      </c>
      <c r="ES87" s="495" t="s">
        <v>102</v>
      </c>
      <c r="ET87" s="495" t="s">
        <v>95</v>
      </c>
      <c r="EU87" s="458">
        <v>25</v>
      </c>
      <c r="EV87" s="495" t="s">
        <v>102</v>
      </c>
      <c r="EW87" s="495" t="s">
        <v>95</v>
      </c>
      <c r="EX87" s="446">
        <v>32</v>
      </c>
      <c r="EY87" s="495" t="s">
        <v>102</v>
      </c>
      <c r="EZ87" s="495" t="s">
        <v>95</v>
      </c>
      <c r="FA87" s="446">
        <v>27</v>
      </c>
      <c r="FB87" s="495" t="s">
        <v>102</v>
      </c>
      <c r="FC87" s="495" t="s">
        <v>95</v>
      </c>
      <c r="FD87" s="446">
        <v>26</v>
      </c>
      <c r="FE87" s="495" t="s">
        <v>102</v>
      </c>
      <c r="FF87" s="495" t="s">
        <v>95</v>
      </c>
      <c r="FG87" s="458">
        <v>28</v>
      </c>
      <c r="FH87" s="495" t="s">
        <v>232</v>
      </c>
      <c r="FI87" s="495" t="s">
        <v>95</v>
      </c>
      <c r="FJ87" s="446">
        <v>27</v>
      </c>
      <c r="FK87" s="495" t="s">
        <v>102</v>
      </c>
      <c r="FL87" s="495" t="s">
        <v>95</v>
      </c>
      <c r="FM87" s="459">
        <v>27</v>
      </c>
      <c r="FN87" s="495" t="s">
        <v>102</v>
      </c>
      <c r="FO87" s="495" t="s">
        <v>95</v>
      </c>
      <c r="FP87" s="446"/>
      <c r="FQ87" s="497"/>
      <c r="FR87" s="497"/>
      <c r="FS87" s="447"/>
      <c r="FT87" s="497"/>
      <c r="FU87" s="497"/>
      <c r="FV87" s="447"/>
      <c r="FW87" s="497"/>
      <c r="FX87" s="497"/>
      <c r="FY87" s="447"/>
      <c r="FZ87" s="497"/>
      <c r="GA87" s="497"/>
      <c r="GB87" s="447"/>
      <c r="GC87" s="497"/>
      <c r="GD87" s="497"/>
      <c r="GE87" s="447"/>
      <c r="GF87" s="497"/>
      <c r="GG87" s="497"/>
      <c r="GH87" s="447"/>
      <c r="GI87" s="497"/>
      <c r="GJ87" s="497"/>
      <c r="GK87" s="447"/>
      <c r="GL87" s="497"/>
      <c r="GM87" s="497"/>
      <c r="GN87" s="447"/>
      <c r="GO87" s="497"/>
      <c r="GP87" s="497"/>
      <c r="GQ87" s="447"/>
      <c r="GR87" s="497"/>
      <c r="GS87" s="453"/>
      <c r="GT87" s="382" t="s">
        <v>75</v>
      </c>
      <c r="GU87" s="498"/>
      <c r="GV87" s="498"/>
      <c r="GW87" s="498"/>
      <c r="GX87" s="498" t="s">
        <v>233</v>
      </c>
      <c r="GY87" s="454"/>
      <c r="GZ87" s="382" t="s">
        <v>75</v>
      </c>
      <c r="HA87" s="498"/>
      <c r="HB87" s="498" t="s">
        <v>75</v>
      </c>
      <c r="HC87" s="498"/>
      <c r="HD87" s="498"/>
      <c r="HE87" s="498"/>
      <c r="HF87" s="382" t="s">
        <v>75</v>
      </c>
      <c r="HG87" s="498"/>
      <c r="HH87" s="498"/>
      <c r="HI87" s="498"/>
      <c r="HJ87" s="498"/>
      <c r="HK87" s="498"/>
      <c r="HL87" s="498"/>
      <c r="HM87" s="498"/>
      <c r="HN87" s="498"/>
      <c r="HO87" s="498"/>
      <c r="HP87" s="498"/>
      <c r="HQ87" s="498"/>
      <c r="HR87" s="498"/>
      <c r="HS87" s="498"/>
      <c r="HT87" s="498"/>
      <c r="HU87" s="498"/>
      <c r="HV87" s="498"/>
      <c r="HW87" s="498"/>
      <c r="HX87" s="315">
        <f t="shared" si="67"/>
        <v>32</v>
      </c>
      <c r="HY87" s="313"/>
      <c r="HZ87" s="131"/>
      <c r="IA87" s="38">
        <f t="shared" si="68"/>
        <v>0</v>
      </c>
      <c r="IB87" s="91">
        <f t="shared" si="69"/>
        <v>0</v>
      </c>
      <c r="IC87" s="176" t="str">
        <f t="shared" si="70"/>
        <v/>
      </c>
      <c r="IE87" s="31">
        <f t="shared" si="71"/>
        <v>32</v>
      </c>
      <c r="IG87" s="97">
        <f t="shared" si="72"/>
        <v>0</v>
      </c>
      <c r="II87" s="97">
        <f t="shared" ca="1" si="73"/>
        <v>0</v>
      </c>
      <c r="IP87" s="56">
        <f t="shared" si="74"/>
        <v>0</v>
      </c>
      <c r="IQ87" s="56">
        <f t="shared" si="75"/>
        <v>0</v>
      </c>
      <c r="IR87" s="56">
        <f t="shared" si="76"/>
        <v>0</v>
      </c>
      <c r="IS87" s="56">
        <f t="shared" si="77"/>
        <v>0</v>
      </c>
      <c r="IT87" s="56">
        <f t="shared" si="78"/>
        <v>0</v>
      </c>
      <c r="JK87" s="69">
        <f t="shared" si="79"/>
        <v>0</v>
      </c>
      <c r="JL87" s="39">
        <f t="shared" si="80"/>
        <v>0</v>
      </c>
      <c r="JM87" s="39">
        <f t="shared" si="81"/>
        <v>0</v>
      </c>
      <c r="JQ87" s="110"/>
      <c r="JX87" s="106"/>
    </row>
    <row r="88" spans="1:284" s="4" customFormat="1" ht="17.45" customHeight="1">
      <c r="A88" s="146" t="str">
        <f t="shared" si="65"/>
        <v>вег</v>
      </c>
      <c r="B88" s="139" t="str">
        <f t="shared" si="66"/>
        <v>150 г</v>
      </c>
      <c r="C88" s="482" t="s">
        <v>283</v>
      </c>
      <c r="D88" s="499"/>
      <c r="E88" s="500"/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486"/>
      <c r="X88" s="486"/>
      <c r="Y88" s="486" t="s">
        <v>284</v>
      </c>
      <c r="Z88" s="486"/>
      <c r="AA88" s="486"/>
      <c r="AB88" s="486"/>
      <c r="AC88" s="486"/>
      <c r="AD88" s="505"/>
      <c r="AE88" s="486"/>
      <c r="AF88" s="486"/>
      <c r="AG88" s="486"/>
      <c r="AH88" s="486"/>
      <c r="AI88" s="486"/>
      <c r="AJ88" s="486"/>
      <c r="AK88" s="489"/>
      <c r="AL88" s="486"/>
      <c r="AM88" s="486"/>
      <c r="AN88" s="486"/>
      <c r="AO88" s="486"/>
      <c r="AP88" s="486"/>
      <c r="AQ88" s="486"/>
      <c r="AR88" s="486"/>
      <c r="AS88" s="486"/>
      <c r="AT88" s="490"/>
      <c r="AU88" s="490"/>
      <c r="AV88" s="487"/>
      <c r="AW88" s="490"/>
      <c r="AX88" s="502"/>
      <c r="AY88" s="491"/>
      <c r="AZ88" s="492"/>
      <c r="BA88" s="488" t="s">
        <v>100</v>
      </c>
      <c r="BB88" s="488" t="s">
        <v>204</v>
      </c>
      <c r="BC88" s="488"/>
      <c r="BD88" s="488" t="s">
        <v>17</v>
      </c>
      <c r="BE88" s="488"/>
      <c r="BF88" s="488" t="s">
        <v>18</v>
      </c>
      <c r="BG88" s="488"/>
      <c r="BH88" s="488"/>
      <c r="BI88" s="488"/>
      <c r="BJ88" s="488"/>
      <c r="BK88" s="488"/>
      <c r="BL88" s="488"/>
      <c r="BM88" s="488"/>
      <c r="BN88" s="488"/>
      <c r="BO88" s="488"/>
      <c r="BP88" s="488"/>
      <c r="BQ88" s="488"/>
      <c r="BR88" s="488"/>
      <c r="BS88" s="488"/>
      <c r="BT88" s="488"/>
      <c r="BU88" s="488"/>
      <c r="BV88" s="488"/>
      <c r="BW88" s="488"/>
      <c r="BX88" s="488"/>
      <c r="BY88" s="488"/>
      <c r="BZ88" s="488"/>
      <c r="CA88" s="488"/>
      <c r="CB88" s="488"/>
      <c r="CC88" s="381"/>
      <c r="CD88" s="493"/>
      <c r="CE88" s="493"/>
      <c r="CF88" s="493" t="s">
        <v>83</v>
      </c>
      <c r="CG88" s="493" t="s">
        <v>84</v>
      </c>
      <c r="CH88" s="493"/>
      <c r="CI88" s="488"/>
      <c r="CJ88" s="493"/>
      <c r="CK88" s="493"/>
      <c r="CL88" s="493" t="s">
        <v>241</v>
      </c>
      <c r="CM88" s="493"/>
      <c r="CN88" s="493"/>
      <c r="CO88" s="493"/>
      <c r="CP88" s="493"/>
      <c r="CQ88" s="493"/>
      <c r="CR88" s="493"/>
      <c r="CS88" s="493"/>
      <c r="CT88" s="493"/>
      <c r="CU88" s="493"/>
      <c r="CV88" s="493"/>
      <c r="CW88" s="493"/>
      <c r="CX88" s="493"/>
      <c r="CY88" s="493"/>
      <c r="CZ88" s="493"/>
      <c r="DA88" s="493"/>
      <c r="DB88" s="493"/>
      <c r="DC88" s="493"/>
      <c r="DD88" s="493"/>
      <c r="DE88" s="493"/>
      <c r="DF88" s="493"/>
      <c r="DG88" s="493"/>
      <c r="DH88" s="493" t="s">
        <v>273</v>
      </c>
      <c r="DI88" s="493"/>
      <c r="DJ88" s="493" t="s">
        <v>285</v>
      </c>
      <c r="DK88" s="493" t="s">
        <v>286</v>
      </c>
      <c r="DL88" s="493"/>
      <c r="DM88" s="493"/>
      <c r="DN88" s="493"/>
      <c r="DO88" s="487"/>
      <c r="DP88" s="493"/>
      <c r="DQ88" s="467">
        <v>1.2</v>
      </c>
      <c r="DR88" s="380">
        <v>9.83</v>
      </c>
      <c r="DS88" s="473">
        <v>21.08</v>
      </c>
      <c r="DT88" s="480"/>
      <c r="DU88" s="495"/>
      <c r="DV88" s="495"/>
      <c r="DW88" s="495"/>
      <c r="DX88" s="495"/>
      <c r="DY88" s="495"/>
      <c r="DZ88" s="495"/>
      <c r="EA88" s="495"/>
      <c r="EB88" s="495"/>
      <c r="EC88" s="495"/>
      <c r="ED88" s="495"/>
      <c r="EE88" s="495"/>
      <c r="EF88" s="495"/>
      <c r="EG88" s="495"/>
      <c r="EH88" s="495"/>
      <c r="EI88" s="495"/>
      <c r="EJ88" s="495"/>
      <c r="EK88" s="507"/>
      <c r="EL88" s="446">
        <v>46</v>
      </c>
      <c r="EM88" s="495" t="s">
        <v>102</v>
      </c>
      <c r="EN88" s="495" t="s">
        <v>95</v>
      </c>
      <c r="EO88" s="446">
        <v>46</v>
      </c>
      <c r="EP88" s="495" t="s">
        <v>102</v>
      </c>
      <c r="EQ88" s="463"/>
      <c r="ER88" s="446">
        <v>46</v>
      </c>
      <c r="ES88" s="495" t="s">
        <v>102</v>
      </c>
      <c r="ET88" s="495" t="s">
        <v>95</v>
      </c>
      <c r="EU88" s="458">
        <v>25</v>
      </c>
      <c r="EV88" s="495" t="s">
        <v>102</v>
      </c>
      <c r="EW88" s="495" t="s">
        <v>95</v>
      </c>
      <c r="EX88" s="446">
        <v>46</v>
      </c>
      <c r="EY88" s="495" t="s">
        <v>102</v>
      </c>
      <c r="EZ88" s="495" t="s">
        <v>95</v>
      </c>
      <c r="FA88" s="446">
        <v>40</v>
      </c>
      <c r="FB88" s="495" t="s">
        <v>102</v>
      </c>
      <c r="FC88" s="495" t="s">
        <v>95</v>
      </c>
      <c r="FD88" s="446">
        <v>42</v>
      </c>
      <c r="FE88" s="495" t="s">
        <v>102</v>
      </c>
      <c r="FF88" s="495" t="s">
        <v>95</v>
      </c>
      <c r="FG88" s="446">
        <v>42</v>
      </c>
      <c r="FH88" s="495" t="s">
        <v>232</v>
      </c>
      <c r="FI88" s="495" t="s">
        <v>95</v>
      </c>
      <c r="FJ88" s="446">
        <v>42</v>
      </c>
      <c r="FK88" s="495" t="s">
        <v>102</v>
      </c>
      <c r="FL88" s="495" t="s">
        <v>95</v>
      </c>
      <c r="FM88" s="459">
        <v>27</v>
      </c>
      <c r="FN88" s="495" t="s">
        <v>102</v>
      </c>
      <c r="FO88" s="495" t="s">
        <v>95</v>
      </c>
      <c r="FP88" s="446"/>
      <c r="FQ88" s="497"/>
      <c r="FR88" s="497"/>
      <c r="FS88" s="447"/>
      <c r="FT88" s="497"/>
      <c r="FU88" s="497"/>
      <c r="FV88" s="447"/>
      <c r="FW88" s="497"/>
      <c r="FX88" s="497"/>
      <c r="FY88" s="447"/>
      <c r="FZ88" s="497"/>
      <c r="GA88" s="497"/>
      <c r="GB88" s="447"/>
      <c r="GC88" s="497"/>
      <c r="GD88" s="497"/>
      <c r="GE88" s="447"/>
      <c r="GF88" s="497"/>
      <c r="GG88" s="497"/>
      <c r="GH88" s="447"/>
      <c r="GI88" s="497"/>
      <c r="GJ88" s="497"/>
      <c r="GK88" s="447"/>
      <c r="GL88" s="497"/>
      <c r="GM88" s="497"/>
      <c r="GN88" s="447"/>
      <c r="GO88" s="497"/>
      <c r="GP88" s="497"/>
      <c r="GQ88" s="447"/>
      <c r="GR88" s="497"/>
      <c r="GS88" s="453"/>
      <c r="GT88" s="382" t="s">
        <v>75</v>
      </c>
      <c r="GU88" s="498"/>
      <c r="GV88" s="498"/>
      <c r="GW88" s="498"/>
      <c r="GX88" s="498" t="s">
        <v>233</v>
      </c>
      <c r="GY88" s="454"/>
      <c r="GZ88" s="382" t="s">
        <v>75</v>
      </c>
      <c r="HA88" s="498"/>
      <c r="HB88" s="498" t="s">
        <v>75</v>
      </c>
      <c r="HC88" s="498"/>
      <c r="HD88" s="498"/>
      <c r="HE88" s="498"/>
      <c r="HF88" s="382" t="s">
        <v>75</v>
      </c>
      <c r="HG88" s="498"/>
      <c r="HH88" s="498"/>
      <c r="HI88" s="498"/>
      <c r="HJ88" s="498"/>
      <c r="HK88" s="498"/>
      <c r="HL88" s="498"/>
      <c r="HM88" s="498"/>
      <c r="HN88" s="498"/>
      <c r="HO88" s="498"/>
      <c r="HP88" s="498"/>
      <c r="HQ88" s="498"/>
      <c r="HR88" s="498"/>
      <c r="HS88" s="498"/>
      <c r="HT88" s="498"/>
      <c r="HU88" s="498"/>
      <c r="HV88" s="498"/>
      <c r="HW88" s="498"/>
      <c r="HX88" s="315">
        <f t="shared" si="67"/>
        <v>46</v>
      </c>
      <c r="HY88" s="313"/>
      <c r="HZ88" s="131"/>
      <c r="IA88" s="38">
        <f t="shared" si="68"/>
        <v>0</v>
      </c>
      <c r="IB88" s="91">
        <f t="shared" si="69"/>
        <v>0</v>
      </c>
      <c r="IC88" s="176" t="str">
        <f t="shared" si="70"/>
        <v/>
      </c>
      <c r="IE88" s="31">
        <f t="shared" si="71"/>
        <v>46</v>
      </c>
      <c r="IG88" s="97">
        <f t="shared" si="72"/>
        <v>0</v>
      </c>
      <c r="II88" s="97">
        <f t="shared" ca="1" si="73"/>
        <v>0</v>
      </c>
      <c r="IP88" s="56">
        <f t="shared" si="74"/>
        <v>0</v>
      </c>
      <c r="IQ88" s="56">
        <f t="shared" si="75"/>
        <v>0</v>
      </c>
      <c r="IR88" s="56">
        <f t="shared" si="76"/>
        <v>0</v>
      </c>
      <c r="IS88" s="56">
        <f t="shared" si="77"/>
        <v>0</v>
      </c>
      <c r="IT88" s="56">
        <f t="shared" si="78"/>
        <v>0</v>
      </c>
      <c r="JK88" s="69">
        <f t="shared" si="79"/>
        <v>0</v>
      </c>
      <c r="JL88" s="39">
        <f t="shared" si="80"/>
        <v>0</v>
      </c>
      <c r="JM88" s="39">
        <f t="shared" si="81"/>
        <v>0</v>
      </c>
      <c r="JQ88" s="110"/>
      <c r="JX88" s="106"/>
    </row>
    <row r="89" spans="1:284" s="4" customFormat="1" ht="17.45" hidden="1" customHeight="1">
      <c r="A89" s="146" t="str">
        <f t="shared" si="65"/>
        <v/>
      </c>
      <c r="B89" s="139">
        <f t="shared" si="66"/>
        <v>0</v>
      </c>
      <c r="C89" s="433"/>
      <c r="D89" s="418"/>
      <c r="E89" s="419"/>
      <c r="F89" s="415"/>
      <c r="G89" s="415"/>
      <c r="H89" s="415"/>
      <c r="I89" s="415"/>
      <c r="J89" s="415"/>
      <c r="K89" s="415"/>
      <c r="L89" s="415"/>
      <c r="M89" s="415"/>
      <c r="N89" s="415"/>
      <c r="O89" s="415"/>
      <c r="P89" s="415"/>
      <c r="Q89" s="415"/>
      <c r="R89" s="415"/>
      <c r="S89" s="415"/>
      <c r="T89" s="415"/>
      <c r="U89" s="415"/>
      <c r="V89" s="415"/>
      <c r="W89" s="415"/>
      <c r="X89" s="415"/>
      <c r="Y89" s="415"/>
      <c r="Z89" s="415"/>
      <c r="AA89" s="415"/>
      <c r="AB89" s="415"/>
      <c r="AC89" s="387"/>
      <c r="AD89" s="434"/>
      <c r="AE89" s="415"/>
      <c r="AF89" s="415"/>
      <c r="AG89" s="415"/>
      <c r="AH89" s="415"/>
      <c r="AI89" s="388"/>
      <c r="AJ89" s="415"/>
      <c r="AK89" s="415"/>
      <c r="AL89" s="389"/>
      <c r="AM89" s="415"/>
      <c r="AN89" s="415"/>
      <c r="AO89" s="415"/>
      <c r="AP89" s="415"/>
      <c r="AQ89" s="388"/>
      <c r="AR89" s="388"/>
      <c r="AS89" s="388"/>
      <c r="AT89" s="416"/>
      <c r="AU89" s="416"/>
      <c r="AV89" s="416"/>
      <c r="AW89" s="416"/>
      <c r="AX89" s="417"/>
      <c r="AY89" s="392"/>
      <c r="AZ89" s="393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7"/>
      <c r="BL89" s="387"/>
      <c r="BM89" s="387"/>
      <c r="BN89" s="387"/>
      <c r="BO89" s="387"/>
      <c r="BP89" s="387"/>
      <c r="BQ89" s="387"/>
      <c r="BR89" s="387"/>
      <c r="BS89" s="387"/>
      <c r="BT89" s="387"/>
      <c r="BU89" s="387"/>
      <c r="BV89" s="387"/>
      <c r="BW89" s="387"/>
      <c r="BX89" s="387"/>
      <c r="BY89" s="387"/>
      <c r="BZ89" s="387"/>
      <c r="CA89" s="387"/>
      <c r="CB89" s="387"/>
      <c r="CC89" s="394"/>
      <c r="CD89" s="396"/>
      <c r="CE89" s="396"/>
      <c r="CF89" s="396"/>
      <c r="CG89" s="396"/>
      <c r="CH89" s="396"/>
      <c r="CI89" s="387"/>
      <c r="CJ89" s="396"/>
      <c r="CK89" s="396"/>
      <c r="CL89" s="396"/>
      <c r="CM89" s="396"/>
      <c r="CN89" s="396"/>
      <c r="CO89" s="396"/>
      <c r="CP89" s="396"/>
      <c r="CQ89" s="396"/>
      <c r="CR89" s="396"/>
      <c r="CS89" s="396"/>
      <c r="CT89" s="396"/>
      <c r="CU89" s="396"/>
      <c r="CV89" s="396"/>
      <c r="CW89" s="396"/>
      <c r="CX89" s="396"/>
      <c r="CY89" s="396"/>
      <c r="CZ89" s="396"/>
      <c r="DA89" s="396"/>
      <c r="DB89" s="396"/>
      <c r="DC89" s="396"/>
      <c r="DD89" s="396"/>
      <c r="DE89" s="396"/>
      <c r="DF89" s="396"/>
      <c r="DG89" s="396"/>
      <c r="DH89" s="396"/>
      <c r="DI89" s="396"/>
      <c r="DJ89" s="396"/>
      <c r="DK89" s="396"/>
      <c r="DL89" s="396"/>
      <c r="DM89" s="396"/>
      <c r="DN89" s="396"/>
      <c r="DO89" s="396"/>
      <c r="DP89" s="396"/>
      <c r="DQ89" s="408"/>
      <c r="DR89" s="380">
        <v>0</v>
      </c>
      <c r="DS89" s="468"/>
      <c r="DT89" s="468"/>
      <c r="DU89" s="397"/>
      <c r="DV89" s="397"/>
      <c r="DW89" s="397"/>
      <c r="DX89" s="397"/>
      <c r="DY89" s="397"/>
      <c r="DZ89" s="397"/>
      <c r="EA89" s="397"/>
      <c r="EB89" s="397"/>
      <c r="EC89" s="397"/>
      <c r="ED89" s="397"/>
      <c r="EE89" s="397"/>
      <c r="EF89" s="397"/>
      <c r="EG89" s="397"/>
      <c r="EH89" s="397"/>
      <c r="EI89" s="397"/>
      <c r="EJ89" s="397"/>
      <c r="EK89" s="397"/>
      <c r="EL89" s="398"/>
      <c r="EM89" s="397"/>
      <c r="EN89" s="397"/>
      <c r="EO89" s="398"/>
      <c r="EP89" s="397"/>
      <c r="EQ89" s="463"/>
      <c r="ER89" s="398"/>
      <c r="ES89" s="397"/>
      <c r="ET89" s="397"/>
      <c r="EU89" s="503"/>
      <c r="EV89" s="504"/>
      <c r="EW89" s="504"/>
      <c r="EX89" s="503"/>
      <c r="EY89" s="504"/>
      <c r="EZ89" s="504"/>
      <c r="FA89" s="503"/>
      <c r="FB89" s="504"/>
      <c r="FC89" s="504"/>
      <c r="FD89" s="503"/>
      <c r="FE89" s="504"/>
      <c r="FF89" s="504"/>
      <c r="FG89" s="503"/>
      <c r="FH89" s="504"/>
      <c r="FI89" s="504"/>
      <c r="FJ89" s="503"/>
      <c r="FK89" s="504"/>
      <c r="FL89" s="504"/>
      <c r="FM89" s="398"/>
      <c r="FN89" s="397"/>
      <c r="FO89" s="397"/>
      <c r="FP89" s="447"/>
      <c r="FQ89" s="400"/>
      <c r="FR89" s="400"/>
      <c r="FS89" s="401"/>
      <c r="FT89" s="400"/>
      <c r="FU89" s="400"/>
      <c r="FV89" s="401"/>
      <c r="FW89" s="400"/>
      <c r="FX89" s="400"/>
      <c r="FY89" s="401"/>
      <c r="FZ89" s="400"/>
      <c r="GA89" s="400"/>
      <c r="GB89" s="401"/>
      <c r="GC89" s="400"/>
      <c r="GD89" s="400"/>
      <c r="GE89" s="401"/>
      <c r="GF89" s="400"/>
      <c r="GG89" s="400"/>
      <c r="GH89" s="401"/>
      <c r="GI89" s="400"/>
      <c r="GJ89" s="400"/>
      <c r="GK89" s="401"/>
      <c r="GL89" s="400"/>
      <c r="GM89" s="400"/>
      <c r="GN89" s="401"/>
      <c r="GO89" s="400"/>
      <c r="GP89" s="400"/>
      <c r="GQ89" s="401"/>
      <c r="GR89" s="400"/>
      <c r="GS89" s="402"/>
      <c r="GT89" s="403"/>
      <c r="GU89" s="404"/>
      <c r="GV89" s="404"/>
      <c r="GW89" s="404"/>
      <c r="GX89" s="404"/>
      <c r="GY89" s="405"/>
      <c r="GZ89" s="403"/>
      <c r="HA89" s="404"/>
      <c r="HB89" s="404"/>
      <c r="HC89" s="404"/>
      <c r="HD89" s="404"/>
      <c r="HE89" s="404"/>
      <c r="HF89" s="403"/>
      <c r="HG89" s="404"/>
      <c r="HH89" s="404"/>
      <c r="HI89" s="404"/>
      <c r="HJ89" s="404"/>
      <c r="HK89" s="404"/>
      <c r="HL89" s="404"/>
      <c r="HM89" s="404"/>
      <c r="HN89" s="404"/>
      <c r="HO89" s="404"/>
      <c r="HP89" s="404"/>
      <c r="HQ89" s="404"/>
      <c r="HR89" s="404"/>
      <c r="HS89" s="404"/>
      <c r="HT89" s="404"/>
      <c r="HU89" s="404"/>
      <c r="HV89" s="404"/>
      <c r="HW89" s="404"/>
      <c r="HX89" s="315">
        <f t="shared" si="67"/>
        <v>0</v>
      </c>
      <c r="HY89" s="313"/>
      <c r="HZ89" s="131"/>
      <c r="IA89" s="38">
        <f t="shared" si="68"/>
        <v>0</v>
      </c>
      <c r="IB89" s="91">
        <f t="shared" si="69"/>
        <v>0</v>
      </c>
      <c r="IC89" s="176" t="str">
        <f t="shared" si="70"/>
        <v/>
      </c>
      <c r="IE89" s="31">
        <f t="shared" si="71"/>
        <v>0</v>
      </c>
      <c r="IG89" s="97">
        <f t="shared" si="72"/>
        <v>0</v>
      </c>
      <c r="II89" s="97">
        <f t="shared" ca="1" si="73"/>
        <v>0</v>
      </c>
      <c r="IP89" s="56">
        <f t="shared" si="74"/>
        <v>0</v>
      </c>
      <c r="IQ89" s="56">
        <f t="shared" si="75"/>
        <v>0</v>
      </c>
      <c r="IR89" s="56">
        <f t="shared" si="76"/>
        <v>0</v>
      </c>
      <c r="IS89" s="56">
        <f t="shared" si="77"/>
        <v>0</v>
      </c>
      <c r="IT89" s="56">
        <f t="shared" si="78"/>
        <v>0</v>
      </c>
      <c r="JK89" s="69">
        <f t="shared" si="79"/>
        <v>0</v>
      </c>
      <c r="JL89" s="39">
        <f t="shared" si="80"/>
        <v>0</v>
      </c>
      <c r="JM89" s="39">
        <f t="shared" si="81"/>
        <v>0</v>
      </c>
      <c r="JQ89" s="110"/>
      <c r="JX89" s="106"/>
    </row>
    <row r="90" spans="1:284" s="4" customFormat="1" ht="15" hidden="1" customHeight="1">
      <c r="A90" s="146" t="str">
        <f t="shared" si="65"/>
        <v/>
      </c>
      <c r="B90" s="139">
        <f t="shared" si="66"/>
        <v>0</v>
      </c>
      <c r="C90" s="433"/>
      <c r="D90" s="418"/>
      <c r="E90" s="419"/>
      <c r="F90" s="415"/>
      <c r="G90" s="415"/>
      <c r="H90" s="415"/>
      <c r="I90" s="415"/>
      <c r="J90" s="415"/>
      <c r="K90" s="415"/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  <c r="W90" s="415"/>
      <c r="X90" s="415"/>
      <c r="Y90" s="415"/>
      <c r="Z90" s="415"/>
      <c r="AA90" s="415"/>
      <c r="AB90" s="415"/>
      <c r="AC90" s="387"/>
      <c r="AD90" s="434"/>
      <c r="AE90" s="415"/>
      <c r="AF90" s="415"/>
      <c r="AG90" s="415"/>
      <c r="AH90" s="415"/>
      <c r="AI90" s="388"/>
      <c r="AJ90" s="415"/>
      <c r="AK90" s="415"/>
      <c r="AL90" s="389"/>
      <c r="AM90" s="415"/>
      <c r="AN90" s="415"/>
      <c r="AO90" s="415"/>
      <c r="AP90" s="415"/>
      <c r="AQ90" s="388"/>
      <c r="AR90" s="388"/>
      <c r="AS90" s="388"/>
      <c r="AT90" s="416"/>
      <c r="AU90" s="416"/>
      <c r="AV90" s="416"/>
      <c r="AW90" s="416"/>
      <c r="AX90" s="417"/>
      <c r="AY90" s="392"/>
      <c r="AZ90" s="393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/>
      <c r="BN90" s="387"/>
      <c r="BO90" s="387"/>
      <c r="BP90" s="387"/>
      <c r="BQ90" s="387"/>
      <c r="BR90" s="387"/>
      <c r="BS90" s="387"/>
      <c r="BT90" s="387"/>
      <c r="BU90" s="387"/>
      <c r="BV90" s="387"/>
      <c r="BW90" s="387"/>
      <c r="BX90" s="387"/>
      <c r="BY90" s="387"/>
      <c r="BZ90" s="387"/>
      <c r="CA90" s="387"/>
      <c r="CB90" s="387"/>
      <c r="CC90" s="394"/>
      <c r="CD90" s="396"/>
      <c r="CE90" s="396"/>
      <c r="CF90" s="396"/>
      <c r="CG90" s="396"/>
      <c r="CH90" s="396"/>
      <c r="CI90" s="387"/>
      <c r="CJ90" s="396"/>
      <c r="CK90" s="396"/>
      <c r="CL90" s="396"/>
      <c r="CM90" s="396"/>
      <c r="CN90" s="396"/>
      <c r="CO90" s="396"/>
      <c r="CP90" s="396"/>
      <c r="CQ90" s="396"/>
      <c r="CR90" s="396"/>
      <c r="CS90" s="396"/>
      <c r="CT90" s="396"/>
      <c r="CU90" s="396"/>
      <c r="CV90" s="396"/>
      <c r="CW90" s="396"/>
      <c r="CX90" s="396"/>
      <c r="CY90" s="396"/>
      <c r="CZ90" s="396"/>
      <c r="DA90" s="396"/>
      <c r="DB90" s="396"/>
      <c r="DC90" s="396"/>
      <c r="DD90" s="396"/>
      <c r="DE90" s="396"/>
      <c r="DF90" s="396"/>
      <c r="DG90" s="396"/>
      <c r="DH90" s="396"/>
      <c r="DI90" s="396"/>
      <c r="DJ90" s="396"/>
      <c r="DK90" s="396"/>
      <c r="DL90" s="396"/>
      <c r="DM90" s="396"/>
      <c r="DN90" s="396"/>
      <c r="DO90" s="396"/>
      <c r="DP90" s="396"/>
      <c r="DQ90" s="408"/>
      <c r="DR90" s="380">
        <v>0</v>
      </c>
      <c r="DS90" s="468"/>
      <c r="DT90" s="468"/>
      <c r="DU90" s="397"/>
      <c r="DV90" s="397"/>
      <c r="DW90" s="397"/>
      <c r="DX90" s="397"/>
      <c r="DY90" s="397"/>
      <c r="DZ90" s="397"/>
      <c r="EA90" s="397"/>
      <c r="EB90" s="397"/>
      <c r="EC90" s="397"/>
      <c r="ED90" s="397"/>
      <c r="EE90" s="397"/>
      <c r="EF90" s="397"/>
      <c r="EG90" s="397"/>
      <c r="EH90" s="397"/>
      <c r="EI90" s="397"/>
      <c r="EJ90" s="397"/>
      <c r="EK90" s="397"/>
      <c r="EL90" s="398"/>
      <c r="EM90" s="397"/>
      <c r="EN90" s="397"/>
      <c r="EO90" s="398"/>
      <c r="EP90" s="397"/>
      <c r="EQ90" s="463"/>
      <c r="ER90" s="398"/>
      <c r="ES90" s="397"/>
      <c r="ET90" s="397"/>
      <c r="EU90" s="398"/>
      <c r="EV90" s="397"/>
      <c r="EW90" s="397"/>
      <c r="EX90" s="398"/>
      <c r="EY90" s="397"/>
      <c r="EZ90" s="397"/>
      <c r="FA90" s="398"/>
      <c r="FB90" s="397"/>
      <c r="FC90" s="397"/>
      <c r="FD90" s="398"/>
      <c r="FE90" s="397"/>
      <c r="FF90" s="397"/>
      <c r="FG90" s="398"/>
      <c r="FH90" s="397"/>
      <c r="FI90" s="397"/>
      <c r="FJ90" s="398"/>
      <c r="FK90" s="397"/>
      <c r="FL90" s="397"/>
      <c r="FM90" s="398"/>
      <c r="FN90" s="397"/>
      <c r="FO90" s="397"/>
      <c r="FP90" s="447"/>
      <c r="FQ90" s="400"/>
      <c r="FR90" s="400"/>
      <c r="FS90" s="401"/>
      <c r="FT90" s="400"/>
      <c r="FU90" s="400"/>
      <c r="FV90" s="401"/>
      <c r="FW90" s="400"/>
      <c r="FX90" s="400"/>
      <c r="FY90" s="401"/>
      <c r="FZ90" s="400"/>
      <c r="GA90" s="400"/>
      <c r="GB90" s="401"/>
      <c r="GC90" s="400"/>
      <c r="GD90" s="400"/>
      <c r="GE90" s="401"/>
      <c r="GF90" s="400"/>
      <c r="GG90" s="400"/>
      <c r="GH90" s="401"/>
      <c r="GI90" s="400"/>
      <c r="GJ90" s="400"/>
      <c r="GK90" s="401"/>
      <c r="GL90" s="400"/>
      <c r="GM90" s="400"/>
      <c r="GN90" s="401"/>
      <c r="GO90" s="400"/>
      <c r="GP90" s="400"/>
      <c r="GQ90" s="401"/>
      <c r="GR90" s="400"/>
      <c r="GS90" s="402"/>
      <c r="GT90" s="403"/>
      <c r="GU90" s="404"/>
      <c r="GV90" s="404"/>
      <c r="GW90" s="404"/>
      <c r="GX90" s="404"/>
      <c r="GY90" s="405"/>
      <c r="GZ90" s="403"/>
      <c r="HA90" s="404"/>
      <c r="HB90" s="404"/>
      <c r="HC90" s="404"/>
      <c r="HD90" s="404"/>
      <c r="HE90" s="404"/>
      <c r="HF90" s="403"/>
      <c r="HG90" s="404"/>
      <c r="HH90" s="404"/>
      <c r="HI90" s="404"/>
      <c r="HJ90" s="404"/>
      <c r="HK90" s="404"/>
      <c r="HL90" s="404"/>
      <c r="HM90" s="404"/>
      <c r="HN90" s="404"/>
      <c r="HO90" s="404"/>
      <c r="HP90" s="404"/>
      <c r="HQ90" s="404"/>
      <c r="HR90" s="404"/>
      <c r="HS90" s="404"/>
      <c r="HT90" s="404"/>
      <c r="HU90" s="404"/>
      <c r="HV90" s="404"/>
      <c r="HW90" s="404"/>
      <c r="HX90" s="315">
        <f t="shared" si="67"/>
        <v>0</v>
      </c>
      <c r="HY90" s="313"/>
      <c r="HZ90" s="131"/>
      <c r="IA90" s="38">
        <f t="shared" si="68"/>
        <v>0</v>
      </c>
      <c r="IB90" s="91">
        <f t="shared" si="69"/>
        <v>0</v>
      </c>
      <c r="IC90" s="176" t="str">
        <f t="shared" si="70"/>
        <v/>
      </c>
      <c r="IE90" s="31">
        <f t="shared" si="71"/>
        <v>0</v>
      </c>
      <c r="IG90" s="97">
        <f t="shared" si="72"/>
        <v>0</v>
      </c>
      <c r="II90" s="97">
        <f t="shared" ca="1" si="73"/>
        <v>0</v>
      </c>
      <c r="IP90" s="56">
        <f t="shared" si="74"/>
        <v>0</v>
      </c>
      <c r="IQ90" s="56">
        <f t="shared" si="75"/>
        <v>0</v>
      </c>
      <c r="IR90" s="56">
        <f t="shared" si="76"/>
        <v>0</v>
      </c>
      <c r="IS90" s="56">
        <f t="shared" si="77"/>
        <v>0</v>
      </c>
      <c r="IT90" s="56">
        <f t="shared" si="78"/>
        <v>0</v>
      </c>
      <c r="JK90" s="69">
        <f t="shared" si="79"/>
        <v>0</v>
      </c>
      <c r="JL90" s="39">
        <f t="shared" si="80"/>
        <v>0</v>
      </c>
      <c r="JM90" s="39">
        <f t="shared" si="81"/>
        <v>0</v>
      </c>
      <c r="JQ90" s="110"/>
      <c r="JX90" s="106"/>
    </row>
    <row r="91" spans="1:284" s="4" customFormat="1" ht="15" hidden="1" customHeight="1">
      <c r="A91" s="146" t="str">
        <f t="shared" si="65"/>
        <v/>
      </c>
      <c r="B91" s="139">
        <f t="shared" si="66"/>
        <v>0</v>
      </c>
      <c r="C91" s="433"/>
      <c r="D91" s="418"/>
      <c r="E91" s="419"/>
      <c r="F91" s="415"/>
      <c r="G91" s="415"/>
      <c r="H91" s="415"/>
      <c r="I91" s="415"/>
      <c r="J91" s="415"/>
      <c r="K91" s="415"/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5"/>
      <c r="AC91" s="387"/>
      <c r="AD91" s="434"/>
      <c r="AE91" s="415"/>
      <c r="AF91" s="415"/>
      <c r="AG91" s="415"/>
      <c r="AH91" s="415"/>
      <c r="AI91" s="388"/>
      <c r="AJ91" s="415"/>
      <c r="AK91" s="415"/>
      <c r="AL91" s="389"/>
      <c r="AM91" s="415"/>
      <c r="AN91" s="415"/>
      <c r="AO91" s="415"/>
      <c r="AP91" s="415"/>
      <c r="AQ91" s="388"/>
      <c r="AR91" s="388"/>
      <c r="AS91" s="388"/>
      <c r="AT91" s="416"/>
      <c r="AU91" s="416"/>
      <c r="AV91" s="416"/>
      <c r="AW91" s="416"/>
      <c r="AX91" s="417"/>
      <c r="AY91" s="392"/>
      <c r="AZ91" s="393"/>
      <c r="BA91" s="387"/>
      <c r="BB91" s="387"/>
      <c r="BC91" s="387"/>
      <c r="BD91" s="387"/>
      <c r="BE91" s="387"/>
      <c r="BF91" s="387"/>
      <c r="BG91" s="387"/>
      <c r="BH91" s="387"/>
      <c r="BI91" s="387"/>
      <c r="BJ91" s="387"/>
      <c r="BK91" s="387"/>
      <c r="BL91" s="387"/>
      <c r="BM91" s="387"/>
      <c r="BN91" s="387"/>
      <c r="BO91" s="387"/>
      <c r="BP91" s="387"/>
      <c r="BQ91" s="387"/>
      <c r="BR91" s="387"/>
      <c r="BS91" s="387"/>
      <c r="BT91" s="387"/>
      <c r="BU91" s="387"/>
      <c r="BV91" s="387"/>
      <c r="BW91" s="387"/>
      <c r="BX91" s="387"/>
      <c r="BY91" s="387"/>
      <c r="BZ91" s="387"/>
      <c r="CA91" s="387"/>
      <c r="CB91" s="387"/>
      <c r="CC91" s="394"/>
      <c r="CD91" s="396"/>
      <c r="CE91" s="396"/>
      <c r="CF91" s="396"/>
      <c r="CG91" s="396"/>
      <c r="CH91" s="396"/>
      <c r="CI91" s="387"/>
      <c r="CJ91" s="396"/>
      <c r="CK91" s="396"/>
      <c r="CL91" s="396"/>
      <c r="CM91" s="396"/>
      <c r="CN91" s="396"/>
      <c r="CO91" s="396"/>
      <c r="CP91" s="396"/>
      <c r="CQ91" s="396"/>
      <c r="CR91" s="396"/>
      <c r="CS91" s="396"/>
      <c r="CT91" s="396"/>
      <c r="CU91" s="396"/>
      <c r="CV91" s="396"/>
      <c r="CW91" s="396"/>
      <c r="CX91" s="396"/>
      <c r="CY91" s="396"/>
      <c r="CZ91" s="396"/>
      <c r="DA91" s="396"/>
      <c r="DB91" s="396"/>
      <c r="DC91" s="396"/>
      <c r="DD91" s="396"/>
      <c r="DE91" s="396"/>
      <c r="DF91" s="396"/>
      <c r="DG91" s="396"/>
      <c r="DH91" s="396"/>
      <c r="DI91" s="396"/>
      <c r="DJ91" s="396"/>
      <c r="DK91" s="396"/>
      <c r="DL91" s="396"/>
      <c r="DM91" s="396"/>
      <c r="DN91" s="396"/>
      <c r="DO91" s="396"/>
      <c r="DP91" s="396"/>
      <c r="DQ91" s="408"/>
      <c r="DR91" s="380">
        <v>0</v>
      </c>
      <c r="DS91" s="468"/>
      <c r="DT91" s="468"/>
      <c r="DU91" s="397"/>
      <c r="DV91" s="397"/>
      <c r="DW91" s="397"/>
      <c r="DX91" s="397"/>
      <c r="DY91" s="397"/>
      <c r="DZ91" s="397"/>
      <c r="EA91" s="397"/>
      <c r="EB91" s="397"/>
      <c r="EC91" s="397"/>
      <c r="ED91" s="397"/>
      <c r="EE91" s="397"/>
      <c r="EF91" s="397"/>
      <c r="EG91" s="397"/>
      <c r="EH91" s="397"/>
      <c r="EI91" s="397"/>
      <c r="EJ91" s="397"/>
      <c r="EK91" s="397"/>
      <c r="EL91" s="398"/>
      <c r="EM91" s="397"/>
      <c r="EN91" s="397"/>
      <c r="EO91" s="398"/>
      <c r="EP91" s="397"/>
      <c r="EQ91" s="463"/>
      <c r="ER91" s="398"/>
      <c r="ES91" s="397"/>
      <c r="ET91" s="397"/>
      <c r="EU91" s="398"/>
      <c r="EV91" s="397"/>
      <c r="EW91" s="397"/>
      <c r="EX91" s="398"/>
      <c r="EY91" s="397"/>
      <c r="EZ91" s="397"/>
      <c r="FA91" s="398"/>
      <c r="FB91" s="397"/>
      <c r="FC91" s="397"/>
      <c r="FD91" s="398"/>
      <c r="FE91" s="397"/>
      <c r="FF91" s="397"/>
      <c r="FG91" s="398"/>
      <c r="FH91" s="397"/>
      <c r="FI91" s="397"/>
      <c r="FJ91" s="398"/>
      <c r="FK91" s="397"/>
      <c r="FL91" s="397"/>
      <c r="FM91" s="398"/>
      <c r="FN91" s="397"/>
      <c r="FO91" s="397"/>
      <c r="FP91" s="447"/>
      <c r="FQ91" s="400"/>
      <c r="FR91" s="400"/>
      <c r="FS91" s="401"/>
      <c r="FT91" s="400"/>
      <c r="FU91" s="400"/>
      <c r="FV91" s="401"/>
      <c r="FW91" s="400"/>
      <c r="FX91" s="400"/>
      <c r="FY91" s="401"/>
      <c r="FZ91" s="400"/>
      <c r="GA91" s="400"/>
      <c r="GB91" s="401"/>
      <c r="GC91" s="400"/>
      <c r="GD91" s="400"/>
      <c r="GE91" s="401"/>
      <c r="GF91" s="400"/>
      <c r="GG91" s="400"/>
      <c r="GH91" s="401"/>
      <c r="GI91" s="400"/>
      <c r="GJ91" s="400"/>
      <c r="GK91" s="401"/>
      <c r="GL91" s="400"/>
      <c r="GM91" s="400"/>
      <c r="GN91" s="401"/>
      <c r="GO91" s="400"/>
      <c r="GP91" s="400"/>
      <c r="GQ91" s="401"/>
      <c r="GR91" s="400"/>
      <c r="GS91" s="402"/>
      <c r="GT91" s="403"/>
      <c r="GU91" s="404"/>
      <c r="GV91" s="404"/>
      <c r="GW91" s="404"/>
      <c r="GX91" s="404"/>
      <c r="GY91" s="405"/>
      <c r="GZ91" s="403"/>
      <c r="HA91" s="404"/>
      <c r="HB91" s="404"/>
      <c r="HC91" s="404"/>
      <c r="HD91" s="404"/>
      <c r="HE91" s="404"/>
      <c r="HF91" s="403"/>
      <c r="HG91" s="404"/>
      <c r="HH91" s="404"/>
      <c r="HI91" s="404"/>
      <c r="HJ91" s="404"/>
      <c r="HK91" s="404"/>
      <c r="HL91" s="404"/>
      <c r="HM91" s="404"/>
      <c r="HN91" s="404"/>
      <c r="HO91" s="404"/>
      <c r="HP91" s="404"/>
      <c r="HQ91" s="404"/>
      <c r="HR91" s="404"/>
      <c r="HS91" s="404"/>
      <c r="HT91" s="404"/>
      <c r="HU91" s="404"/>
      <c r="HV91" s="404"/>
      <c r="HW91" s="404"/>
      <c r="HX91" s="315">
        <f t="shared" si="67"/>
        <v>0</v>
      </c>
      <c r="HY91" s="313"/>
      <c r="HZ91" s="131"/>
      <c r="IA91" s="38">
        <f t="shared" si="68"/>
        <v>0</v>
      </c>
      <c r="IB91" s="91">
        <f t="shared" si="69"/>
        <v>0</v>
      </c>
      <c r="IC91" s="176" t="str">
        <f t="shared" si="70"/>
        <v/>
      </c>
      <c r="IE91" s="31">
        <f t="shared" si="71"/>
        <v>0</v>
      </c>
      <c r="IG91" s="97">
        <f t="shared" si="72"/>
        <v>0</v>
      </c>
      <c r="II91" s="97">
        <f t="shared" ca="1" si="73"/>
        <v>0</v>
      </c>
      <c r="IP91" s="56">
        <f t="shared" si="74"/>
        <v>0</v>
      </c>
      <c r="IQ91" s="56">
        <f t="shared" si="75"/>
        <v>0</v>
      </c>
      <c r="IR91" s="56">
        <f t="shared" si="76"/>
        <v>0</v>
      </c>
      <c r="IS91" s="56">
        <f t="shared" si="77"/>
        <v>0</v>
      </c>
      <c r="IT91" s="56">
        <f t="shared" si="78"/>
        <v>0</v>
      </c>
      <c r="JK91" s="69">
        <f t="shared" si="79"/>
        <v>0</v>
      </c>
      <c r="JL91" s="39">
        <f t="shared" si="80"/>
        <v>0</v>
      </c>
      <c r="JM91" s="39">
        <f t="shared" si="81"/>
        <v>0</v>
      </c>
      <c r="JQ91" s="110"/>
      <c r="JX91" s="106"/>
    </row>
    <row r="92" spans="1:284" s="4" customFormat="1" ht="15" hidden="1" customHeight="1">
      <c r="A92" s="146" t="str">
        <f t="shared" si="65"/>
        <v/>
      </c>
      <c r="B92" s="139">
        <f t="shared" si="66"/>
        <v>0</v>
      </c>
      <c r="C92" s="433"/>
      <c r="D92" s="418"/>
      <c r="E92" s="419"/>
      <c r="F92" s="415"/>
      <c r="G92" s="415"/>
      <c r="H92" s="415"/>
      <c r="I92" s="415"/>
      <c r="J92" s="415"/>
      <c r="K92" s="415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387"/>
      <c r="AD92" s="434"/>
      <c r="AE92" s="415"/>
      <c r="AF92" s="415"/>
      <c r="AG92" s="415"/>
      <c r="AH92" s="415"/>
      <c r="AI92" s="388"/>
      <c r="AJ92" s="415"/>
      <c r="AK92" s="415"/>
      <c r="AL92" s="389"/>
      <c r="AM92" s="415"/>
      <c r="AN92" s="415"/>
      <c r="AO92" s="415"/>
      <c r="AP92" s="415"/>
      <c r="AQ92" s="388"/>
      <c r="AR92" s="388"/>
      <c r="AS92" s="388"/>
      <c r="AT92" s="416"/>
      <c r="AU92" s="416"/>
      <c r="AV92" s="416"/>
      <c r="AW92" s="416"/>
      <c r="AX92" s="417"/>
      <c r="AY92" s="392"/>
      <c r="AZ92" s="393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/>
      <c r="BN92" s="387"/>
      <c r="BO92" s="387"/>
      <c r="BP92" s="387"/>
      <c r="BQ92" s="387"/>
      <c r="BR92" s="387"/>
      <c r="BS92" s="387"/>
      <c r="BT92" s="387"/>
      <c r="BU92" s="387"/>
      <c r="BV92" s="387"/>
      <c r="BW92" s="387"/>
      <c r="BX92" s="387"/>
      <c r="BY92" s="387"/>
      <c r="BZ92" s="387"/>
      <c r="CA92" s="387"/>
      <c r="CB92" s="387"/>
      <c r="CC92" s="394"/>
      <c r="CD92" s="396"/>
      <c r="CE92" s="396"/>
      <c r="CF92" s="396"/>
      <c r="CG92" s="396"/>
      <c r="CH92" s="396"/>
      <c r="CI92" s="387"/>
      <c r="CJ92" s="396"/>
      <c r="CK92" s="396"/>
      <c r="CL92" s="396"/>
      <c r="CM92" s="396"/>
      <c r="CN92" s="396"/>
      <c r="CO92" s="396"/>
      <c r="CP92" s="396"/>
      <c r="CQ92" s="396"/>
      <c r="CR92" s="396"/>
      <c r="CS92" s="396"/>
      <c r="CT92" s="396"/>
      <c r="CU92" s="396"/>
      <c r="CV92" s="396"/>
      <c r="CW92" s="396"/>
      <c r="CX92" s="396"/>
      <c r="CY92" s="396"/>
      <c r="CZ92" s="396"/>
      <c r="DA92" s="396"/>
      <c r="DB92" s="396"/>
      <c r="DC92" s="396"/>
      <c r="DD92" s="396"/>
      <c r="DE92" s="396"/>
      <c r="DF92" s="396"/>
      <c r="DG92" s="396"/>
      <c r="DH92" s="396"/>
      <c r="DI92" s="396"/>
      <c r="DJ92" s="396"/>
      <c r="DK92" s="396"/>
      <c r="DL92" s="396"/>
      <c r="DM92" s="396"/>
      <c r="DN92" s="396"/>
      <c r="DO92" s="396"/>
      <c r="DP92" s="396"/>
      <c r="DQ92" s="408"/>
      <c r="DR92" s="380">
        <v>0</v>
      </c>
      <c r="DS92" s="468"/>
      <c r="DT92" s="468"/>
      <c r="DU92" s="397"/>
      <c r="DV92" s="397"/>
      <c r="DW92" s="397"/>
      <c r="DX92" s="397"/>
      <c r="DY92" s="397"/>
      <c r="DZ92" s="397"/>
      <c r="EA92" s="397"/>
      <c r="EB92" s="397"/>
      <c r="EC92" s="397"/>
      <c r="ED92" s="397"/>
      <c r="EE92" s="397"/>
      <c r="EF92" s="397"/>
      <c r="EG92" s="397"/>
      <c r="EH92" s="397"/>
      <c r="EI92" s="397"/>
      <c r="EJ92" s="397"/>
      <c r="EK92" s="397"/>
      <c r="EL92" s="398"/>
      <c r="EM92" s="397"/>
      <c r="EN92" s="397"/>
      <c r="EO92" s="398"/>
      <c r="EP92" s="397"/>
      <c r="EQ92" s="463"/>
      <c r="ER92" s="398"/>
      <c r="ES92" s="397"/>
      <c r="ET92" s="397"/>
      <c r="EU92" s="398"/>
      <c r="EV92" s="397"/>
      <c r="EW92" s="397"/>
      <c r="EX92" s="398"/>
      <c r="EY92" s="397"/>
      <c r="EZ92" s="397"/>
      <c r="FA92" s="398"/>
      <c r="FB92" s="397"/>
      <c r="FC92" s="397"/>
      <c r="FD92" s="398"/>
      <c r="FE92" s="397"/>
      <c r="FF92" s="397"/>
      <c r="FG92" s="398"/>
      <c r="FH92" s="397"/>
      <c r="FI92" s="397"/>
      <c r="FJ92" s="398"/>
      <c r="FK92" s="397"/>
      <c r="FL92" s="397"/>
      <c r="FM92" s="398"/>
      <c r="FN92" s="397"/>
      <c r="FO92" s="397"/>
      <c r="FP92" s="447"/>
      <c r="FQ92" s="400"/>
      <c r="FR92" s="400"/>
      <c r="FS92" s="401"/>
      <c r="FT92" s="400"/>
      <c r="FU92" s="400"/>
      <c r="FV92" s="401"/>
      <c r="FW92" s="400"/>
      <c r="FX92" s="400"/>
      <c r="FY92" s="401"/>
      <c r="FZ92" s="400"/>
      <c r="GA92" s="400"/>
      <c r="GB92" s="401"/>
      <c r="GC92" s="400"/>
      <c r="GD92" s="400"/>
      <c r="GE92" s="401"/>
      <c r="GF92" s="400"/>
      <c r="GG92" s="400"/>
      <c r="GH92" s="401"/>
      <c r="GI92" s="400"/>
      <c r="GJ92" s="400"/>
      <c r="GK92" s="401"/>
      <c r="GL92" s="400"/>
      <c r="GM92" s="400"/>
      <c r="GN92" s="401"/>
      <c r="GO92" s="400"/>
      <c r="GP92" s="400"/>
      <c r="GQ92" s="401"/>
      <c r="GR92" s="400"/>
      <c r="GS92" s="402"/>
      <c r="GT92" s="403"/>
      <c r="GU92" s="404"/>
      <c r="GV92" s="404"/>
      <c r="GW92" s="404"/>
      <c r="GX92" s="404"/>
      <c r="GY92" s="405"/>
      <c r="GZ92" s="403"/>
      <c r="HA92" s="404"/>
      <c r="HB92" s="404"/>
      <c r="HC92" s="404"/>
      <c r="HD92" s="404"/>
      <c r="HE92" s="404"/>
      <c r="HF92" s="403"/>
      <c r="HG92" s="404"/>
      <c r="HH92" s="404"/>
      <c r="HI92" s="404"/>
      <c r="HJ92" s="404"/>
      <c r="HK92" s="404"/>
      <c r="HL92" s="404"/>
      <c r="HM92" s="404"/>
      <c r="HN92" s="404"/>
      <c r="HO92" s="404"/>
      <c r="HP92" s="404"/>
      <c r="HQ92" s="404"/>
      <c r="HR92" s="404"/>
      <c r="HS92" s="404"/>
      <c r="HT92" s="404"/>
      <c r="HU92" s="404"/>
      <c r="HV92" s="404"/>
      <c r="HW92" s="404"/>
      <c r="HX92" s="315">
        <f t="shared" si="67"/>
        <v>0</v>
      </c>
      <c r="HY92" s="313"/>
      <c r="HZ92" s="131"/>
      <c r="IA92" s="38">
        <f t="shared" si="68"/>
        <v>0</v>
      </c>
      <c r="IB92" s="91">
        <f t="shared" si="69"/>
        <v>0</v>
      </c>
      <c r="IC92" s="176" t="str">
        <f t="shared" si="70"/>
        <v/>
      </c>
      <c r="IE92" s="31">
        <f t="shared" si="71"/>
        <v>0</v>
      </c>
      <c r="IG92" s="97">
        <f t="shared" si="72"/>
        <v>0</v>
      </c>
      <c r="II92" s="97">
        <f t="shared" ca="1" si="73"/>
        <v>0</v>
      </c>
      <c r="IP92" s="56">
        <f t="shared" si="74"/>
        <v>0</v>
      </c>
      <c r="IQ92" s="56">
        <f t="shared" si="75"/>
        <v>0</v>
      </c>
      <c r="IR92" s="56">
        <f t="shared" si="76"/>
        <v>0</v>
      </c>
      <c r="IS92" s="56">
        <f t="shared" si="77"/>
        <v>0</v>
      </c>
      <c r="IT92" s="56">
        <f t="shared" si="78"/>
        <v>0</v>
      </c>
      <c r="JK92" s="69">
        <f t="shared" si="79"/>
        <v>0</v>
      </c>
      <c r="JL92" s="39">
        <f t="shared" si="80"/>
        <v>0</v>
      </c>
      <c r="JM92" s="39">
        <f t="shared" si="81"/>
        <v>0</v>
      </c>
      <c r="JQ92" s="110"/>
      <c r="JX92" s="106"/>
    </row>
    <row r="93" spans="1:284" s="4" customFormat="1" ht="15" hidden="1" customHeight="1">
      <c r="A93" s="146" t="str">
        <f t="shared" si="65"/>
        <v/>
      </c>
      <c r="B93" s="139">
        <f t="shared" si="66"/>
        <v>0</v>
      </c>
      <c r="C93" s="433"/>
      <c r="D93" s="418"/>
      <c r="E93" s="419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5"/>
      <c r="AB93" s="415"/>
      <c r="AC93" s="387"/>
      <c r="AD93" s="434"/>
      <c r="AE93" s="415"/>
      <c r="AF93" s="415"/>
      <c r="AG93" s="415"/>
      <c r="AH93" s="415"/>
      <c r="AI93" s="388"/>
      <c r="AJ93" s="415"/>
      <c r="AK93" s="415"/>
      <c r="AL93" s="389"/>
      <c r="AM93" s="415"/>
      <c r="AN93" s="415"/>
      <c r="AO93" s="415"/>
      <c r="AP93" s="415"/>
      <c r="AQ93" s="388"/>
      <c r="AR93" s="388"/>
      <c r="AS93" s="388"/>
      <c r="AT93" s="416"/>
      <c r="AU93" s="416"/>
      <c r="AV93" s="416"/>
      <c r="AW93" s="416"/>
      <c r="AX93" s="417"/>
      <c r="AY93" s="392"/>
      <c r="AZ93" s="393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/>
      <c r="BN93" s="387"/>
      <c r="BO93" s="387"/>
      <c r="BP93" s="387"/>
      <c r="BQ93" s="387"/>
      <c r="BR93" s="387"/>
      <c r="BS93" s="387"/>
      <c r="BT93" s="387"/>
      <c r="BU93" s="387"/>
      <c r="BV93" s="387"/>
      <c r="BW93" s="387"/>
      <c r="BX93" s="387"/>
      <c r="BY93" s="387"/>
      <c r="BZ93" s="387"/>
      <c r="CA93" s="387"/>
      <c r="CB93" s="387"/>
      <c r="CC93" s="394"/>
      <c r="CD93" s="396"/>
      <c r="CE93" s="396"/>
      <c r="CF93" s="396"/>
      <c r="CG93" s="396"/>
      <c r="CH93" s="396"/>
      <c r="CI93" s="387"/>
      <c r="CJ93" s="396"/>
      <c r="CK93" s="396"/>
      <c r="CL93" s="396"/>
      <c r="CM93" s="396"/>
      <c r="CN93" s="396"/>
      <c r="CO93" s="396"/>
      <c r="CP93" s="396"/>
      <c r="CQ93" s="396"/>
      <c r="CR93" s="396"/>
      <c r="CS93" s="396"/>
      <c r="CT93" s="396"/>
      <c r="CU93" s="396"/>
      <c r="CV93" s="396"/>
      <c r="CW93" s="396"/>
      <c r="CX93" s="396"/>
      <c r="CY93" s="396"/>
      <c r="CZ93" s="396"/>
      <c r="DA93" s="396"/>
      <c r="DB93" s="396"/>
      <c r="DC93" s="396"/>
      <c r="DD93" s="396"/>
      <c r="DE93" s="396"/>
      <c r="DF93" s="396"/>
      <c r="DG93" s="396"/>
      <c r="DH93" s="396"/>
      <c r="DI93" s="396"/>
      <c r="DJ93" s="396"/>
      <c r="DK93" s="396"/>
      <c r="DL93" s="396"/>
      <c r="DM93" s="396"/>
      <c r="DN93" s="396"/>
      <c r="DO93" s="396"/>
      <c r="DP93" s="396"/>
      <c r="DQ93" s="408"/>
      <c r="DR93" s="380">
        <v>0</v>
      </c>
      <c r="DS93" s="468"/>
      <c r="DT93" s="468"/>
      <c r="DU93" s="397"/>
      <c r="DV93" s="397"/>
      <c r="DW93" s="397"/>
      <c r="DX93" s="397"/>
      <c r="DY93" s="397"/>
      <c r="DZ93" s="397"/>
      <c r="EA93" s="397"/>
      <c r="EB93" s="397"/>
      <c r="EC93" s="397"/>
      <c r="ED93" s="397"/>
      <c r="EE93" s="397"/>
      <c r="EF93" s="397"/>
      <c r="EG93" s="397"/>
      <c r="EH93" s="397"/>
      <c r="EI93" s="397"/>
      <c r="EJ93" s="397"/>
      <c r="EK93" s="397"/>
      <c r="EL93" s="398"/>
      <c r="EM93" s="397"/>
      <c r="EN93" s="397"/>
      <c r="EO93" s="398"/>
      <c r="EP93" s="397"/>
      <c r="EQ93" s="463"/>
      <c r="ER93" s="398"/>
      <c r="ES93" s="397"/>
      <c r="ET93" s="397"/>
      <c r="EU93" s="398"/>
      <c r="EV93" s="397"/>
      <c r="EW93" s="397"/>
      <c r="EX93" s="398"/>
      <c r="EY93" s="397"/>
      <c r="EZ93" s="397"/>
      <c r="FA93" s="398"/>
      <c r="FB93" s="397"/>
      <c r="FC93" s="397"/>
      <c r="FD93" s="398"/>
      <c r="FE93" s="397"/>
      <c r="FF93" s="397"/>
      <c r="FG93" s="398"/>
      <c r="FH93" s="397"/>
      <c r="FI93" s="397"/>
      <c r="FJ93" s="398"/>
      <c r="FK93" s="397"/>
      <c r="FL93" s="397"/>
      <c r="FM93" s="398"/>
      <c r="FN93" s="397"/>
      <c r="FO93" s="397"/>
      <c r="FP93" s="447"/>
      <c r="FQ93" s="400"/>
      <c r="FR93" s="400"/>
      <c r="FS93" s="401"/>
      <c r="FT93" s="400"/>
      <c r="FU93" s="400"/>
      <c r="FV93" s="401"/>
      <c r="FW93" s="400"/>
      <c r="FX93" s="400"/>
      <c r="FY93" s="401"/>
      <c r="FZ93" s="400"/>
      <c r="GA93" s="400"/>
      <c r="GB93" s="401"/>
      <c r="GC93" s="400"/>
      <c r="GD93" s="400"/>
      <c r="GE93" s="401"/>
      <c r="GF93" s="400"/>
      <c r="GG93" s="400"/>
      <c r="GH93" s="401"/>
      <c r="GI93" s="400"/>
      <c r="GJ93" s="400"/>
      <c r="GK93" s="401"/>
      <c r="GL93" s="400"/>
      <c r="GM93" s="400"/>
      <c r="GN93" s="401"/>
      <c r="GO93" s="400"/>
      <c r="GP93" s="400"/>
      <c r="GQ93" s="401"/>
      <c r="GR93" s="400"/>
      <c r="GS93" s="402"/>
      <c r="GT93" s="403"/>
      <c r="GU93" s="404"/>
      <c r="GV93" s="404"/>
      <c r="GW93" s="404"/>
      <c r="GX93" s="404"/>
      <c r="GY93" s="405"/>
      <c r="GZ93" s="403"/>
      <c r="HA93" s="404"/>
      <c r="HB93" s="404"/>
      <c r="HC93" s="404"/>
      <c r="HD93" s="404"/>
      <c r="HE93" s="404"/>
      <c r="HF93" s="403"/>
      <c r="HG93" s="404"/>
      <c r="HH93" s="404"/>
      <c r="HI93" s="404"/>
      <c r="HJ93" s="404"/>
      <c r="HK93" s="404"/>
      <c r="HL93" s="404"/>
      <c r="HM93" s="404"/>
      <c r="HN93" s="404"/>
      <c r="HO93" s="404"/>
      <c r="HP93" s="404"/>
      <c r="HQ93" s="404"/>
      <c r="HR93" s="404"/>
      <c r="HS93" s="404"/>
      <c r="HT93" s="404"/>
      <c r="HU93" s="404"/>
      <c r="HV93" s="404"/>
      <c r="HW93" s="404"/>
      <c r="HX93" s="315">
        <f t="shared" si="67"/>
        <v>0</v>
      </c>
      <c r="HY93" s="313"/>
      <c r="HZ93" s="131"/>
      <c r="IA93" s="38">
        <f t="shared" si="68"/>
        <v>0</v>
      </c>
      <c r="IB93" s="91">
        <f t="shared" si="69"/>
        <v>0</v>
      </c>
      <c r="IC93" s="176" t="str">
        <f t="shared" si="70"/>
        <v/>
      </c>
      <c r="IE93" s="31">
        <f t="shared" si="71"/>
        <v>0</v>
      </c>
      <c r="IG93" s="97">
        <f t="shared" si="72"/>
        <v>0</v>
      </c>
      <c r="II93" s="97">
        <f t="shared" ca="1" si="73"/>
        <v>0</v>
      </c>
      <c r="IP93" s="56">
        <f t="shared" si="74"/>
        <v>0</v>
      </c>
      <c r="IQ93" s="56">
        <f t="shared" si="75"/>
        <v>0</v>
      </c>
      <c r="IR93" s="56">
        <f t="shared" si="76"/>
        <v>0</v>
      </c>
      <c r="IS93" s="56">
        <f t="shared" si="77"/>
        <v>0</v>
      </c>
      <c r="IT93" s="56">
        <f t="shared" si="78"/>
        <v>0</v>
      </c>
      <c r="JK93" s="69">
        <f t="shared" si="79"/>
        <v>0</v>
      </c>
      <c r="JL93" s="39">
        <f t="shared" si="80"/>
        <v>0</v>
      </c>
      <c r="JM93" s="39">
        <f t="shared" si="81"/>
        <v>0</v>
      </c>
      <c r="JQ93" s="110"/>
      <c r="JX93" s="106"/>
    </row>
    <row r="94" spans="1:284" s="4" customFormat="1" ht="15" hidden="1" customHeight="1">
      <c r="A94" s="146" t="str">
        <f t="shared" si="65"/>
        <v/>
      </c>
      <c r="B94" s="139">
        <f t="shared" si="66"/>
        <v>0</v>
      </c>
      <c r="C94" s="383"/>
      <c r="D94" s="418"/>
      <c r="E94" s="419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387"/>
      <c r="T94" s="415"/>
      <c r="U94" s="415"/>
      <c r="V94" s="415"/>
      <c r="W94" s="407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5"/>
      <c r="AL94" s="415"/>
      <c r="AM94" s="415"/>
      <c r="AN94" s="415"/>
      <c r="AO94" s="415"/>
      <c r="AP94" s="415"/>
      <c r="AQ94" s="415"/>
      <c r="AR94" s="415"/>
      <c r="AS94" s="415"/>
      <c r="AT94" s="416"/>
      <c r="AU94" s="416"/>
      <c r="AV94" s="469"/>
      <c r="AW94" s="416"/>
      <c r="AX94" s="417"/>
      <c r="AY94" s="392"/>
      <c r="AZ94" s="393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/>
      <c r="BN94" s="387"/>
      <c r="BO94" s="387"/>
      <c r="BP94" s="387"/>
      <c r="BQ94" s="387"/>
      <c r="BR94" s="387"/>
      <c r="BS94" s="387"/>
      <c r="BT94" s="387"/>
      <c r="BU94" s="387"/>
      <c r="BV94" s="387"/>
      <c r="BW94" s="387"/>
      <c r="BX94" s="387"/>
      <c r="BY94" s="387"/>
      <c r="BZ94" s="387"/>
      <c r="CA94" s="387"/>
      <c r="CB94" s="387"/>
      <c r="CC94" s="394"/>
      <c r="CD94" s="396"/>
      <c r="CE94" s="396"/>
      <c r="CF94" s="396"/>
      <c r="CG94" s="396"/>
      <c r="CH94" s="396"/>
      <c r="CI94" s="387"/>
      <c r="CJ94" s="396"/>
      <c r="CK94" s="396"/>
      <c r="CL94" s="396"/>
      <c r="CM94" s="396"/>
      <c r="CN94" s="396"/>
      <c r="CO94" s="396"/>
      <c r="CP94" s="396"/>
      <c r="CQ94" s="396"/>
      <c r="CR94" s="396"/>
      <c r="CS94" s="396"/>
      <c r="CT94" s="396"/>
      <c r="CU94" s="396"/>
      <c r="CV94" s="396"/>
      <c r="CW94" s="396"/>
      <c r="CX94" s="396"/>
      <c r="CY94" s="396"/>
      <c r="CZ94" s="396"/>
      <c r="DA94" s="396"/>
      <c r="DB94" s="396"/>
      <c r="DC94" s="396"/>
      <c r="DD94" s="396"/>
      <c r="DE94" s="396"/>
      <c r="DF94" s="396"/>
      <c r="DG94" s="396"/>
      <c r="DH94" s="396"/>
      <c r="DI94" s="396"/>
      <c r="DJ94" s="396"/>
      <c r="DK94" s="396"/>
      <c r="DL94" s="396"/>
      <c r="DM94" s="396"/>
      <c r="DN94" s="396"/>
      <c r="DO94" s="469"/>
      <c r="DP94" s="396"/>
      <c r="DQ94" s="408"/>
      <c r="DR94" s="380">
        <v>0</v>
      </c>
      <c r="DS94" s="468"/>
      <c r="DT94" s="468"/>
      <c r="DU94" s="397"/>
      <c r="DV94" s="397"/>
      <c r="DW94" s="397"/>
      <c r="DX94" s="397"/>
      <c r="DY94" s="397"/>
      <c r="DZ94" s="397"/>
      <c r="EA94" s="397"/>
      <c r="EB94" s="397"/>
      <c r="EC94" s="397"/>
      <c r="ED94" s="397"/>
      <c r="EE94" s="397"/>
      <c r="EF94" s="397"/>
      <c r="EG94" s="397"/>
      <c r="EH94" s="397"/>
      <c r="EI94" s="397"/>
      <c r="EJ94" s="397"/>
      <c r="EK94" s="397"/>
      <c r="EL94" s="398"/>
      <c r="EM94" s="397"/>
      <c r="EN94" s="397"/>
      <c r="EO94" s="398"/>
      <c r="EP94" s="397"/>
      <c r="EQ94" s="463"/>
      <c r="ER94" s="398"/>
      <c r="ES94" s="397"/>
      <c r="ET94" s="397"/>
      <c r="EU94" s="398"/>
      <c r="EV94" s="397"/>
      <c r="EW94" s="397"/>
      <c r="EX94" s="398"/>
      <c r="EY94" s="397"/>
      <c r="EZ94" s="397"/>
      <c r="FA94" s="398"/>
      <c r="FB94" s="397"/>
      <c r="FC94" s="397"/>
      <c r="FD94" s="398"/>
      <c r="FE94" s="397"/>
      <c r="FF94" s="397"/>
      <c r="FG94" s="398"/>
      <c r="FH94" s="397"/>
      <c r="FI94" s="397"/>
      <c r="FJ94" s="398"/>
      <c r="FK94" s="397"/>
      <c r="FL94" s="397"/>
      <c r="FM94" s="398"/>
      <c r="FN94" s="397"/>
      <c r="FO94" s="397"/>
      <c r="FP94" s="447"/>
      <c r="FQ94" s="400"/>
      <c r="FR94" s="400"/>
      <c r="FS94" s="401"/>
      <c r="FT94" s="400"/>
      <c r="FU94" s="400"/>
      <c r="FV94" s="401"/>
      <c r="FW94" s="400"/>
      <c r="FX94" s="400"/>
      <c r="FY94" s="401"/>
      <c r="FZ94" s="400"/>
      <c r="GA94" s="400"/>
      <c r="GB94" s="401"/>
      <c r="GC94" s="400"/>
      <c r="GD94" s="400"/>
      <c r="GE94" s="401"/>
      <c r="GF94" s="400"/>
      <c r="GG94" s="400"/>
      <c r="GH94" s="401"/>
      <c r="GI94" s="400"/>
      <c r="GJ94" s="400"/>
      <c r="GK94" s="401"/>
      <c r="GL94" s="400"/>
      <c r="GM94" s="400"/>
      <c r="GN94" s="401"/>
      <c r="GO94" s="400"/>
      <c r="GP94" s="400"/>
      <c r="GQ94" s="401"/>
      <c r="GR94" s="400"/>
      <c r="GS94" s="402"/>
      <c r="GT94" s="403"/>
      <c r="GU94" s="404"/>
      <c r="GV94" s="404"/>
      <c r="GW94" s="404"/>
      <c r="GX94" s="404"/>
      <c r="GY94" s="405"/>
      <c r="GZ94" s="403"/>
      <c r="HA94" s="404"/>
      <c r="HB94" s="404"/>
      <c r="HC94" s="404"/>
      <c r="HD94" s="404"/>
      <c r="HE94" s="404"/>
      <c r="HF94" s="403"/>
      <c r="HG94" s="404"/>
      <c r="HH94" s="404"/>
      <c r="HI94" s="404"/>
      <c r="HJ94" s="404"/>
      <c r="HK94" s="404"/>
      <c r="HL94" s="404"/>
      <c r="HM94" s="404"/>
      <c r="HN94" s="404"/>
      <c r="HO94" s="404"/>
      <c r="HP94" s="404"/>
      <c r="HQ94" s="404"/>
      <c r="HR94" s="404"/>
      <c r="HS94" s="404"/>
      <c r="HT94" s="404"/>
      <c r="HU94" s="404"/>
      <c r="HV94" s="404"/>
      <c r="HW94" s="404"/>
      <c r="HX94" s="315">
        <f t="shared" si="67"/>
        <v>0</v>
      </c>
      <c r="HY94" s="313"/>
      <c r="HZ94" s="131"/>
      <c r="IA94" s="38">
        <f t="shared" si="68"/>
        <v>0</v>
      </c>
      <c r="IB94" s="91">
        <f t="shared" si="69"/>
        <v>0</v>
      </c>
      <c r="IC94" s="176" t="str">
        <f t="shared" si="70"/>
        <v/>
      </c>
      <c r="IE94" s="31">
        <f t="shared" si="71"/>
        <v>0</v>
      </c>
      <c r="IG94" s="97">
        <f t="shared" si="72"/>
        <v>0</v>
      </c>
      <c r="II94" s="97">
        <f t="shared" ca="1" si="73"/>
        <v>0</v>
      </c>
      <c r="IP94" s="56">
        <f t="shared" si="74"/>
        <v>0</v>
      </c>
      <c r="IQ94" s="56">
        <f t="shared" si="75"/>
        <v>0</v>
      </c>
      <c r="IR94" s="56">
        <f t="shared" si="76"/>
        <v>0</v>
      </c>
      <c r="IS94" s="56">
        <f t="shared" si="77"/>
        <v>0</v>
      </c>
      <c r="IT94" s="56">
        <f t="shared" si="78"/>
        <v>0</v>
      </c>
      <c r="JK94" s="69">
        <f t="shared" si="79"/>
        <v>0</v>
      </c>
      <c r="JL94" s="39">
        <f t="shared" si="80"/>
        <v>0</v>
      </c>
      <c r="JM94" s="39">
        <f t="shared" si="81"/>
        <v>0</v>
      </c>
      <c r="JQ94" s="110"/>
      <c r="JX94" s="106"/>
    </row>
    <row r="95" spans="1:284" s="4" customFormat="1" ht="15" hidden="1" customHeight="1">
      <c r="A95" s="146" t="str">
        <f t="shared" si="65"/>
        <v/>
      </c>
      <c r="B95" s="139">
        <f t="shared" si="66"/>
        <v>0</v>
      </c>
      <c r="C95" s="433"/>
      <c r="D95" s="418"/>
      <c r="E95" s="419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387"/>
      <c r="AD95" s="434"/>
      <c r="AE95" s="415"/>
      <c r="AF95" s="415"/>
      <c r="AG95" s="415"/>
      <c r="AH95" s="415"/>
      <c r="AI95" s="388"/>
      <c r="AJ95" s="415"/>
      <c r="AK95" s="415"/>
      <c r="AL95" s="389"/>
      <c r="AM95" s="415"/>
      <c r="AN95" s="415"/>
      <c r="AO95" s="415"/>
      <c r="AP95" s="415"/>
      <c r="AQ95" s="388"/>
      <c r="AR95" s="388"/>
      <c r="AS95" s="388"/>
      <c r="AT95" s="416"/>
      <c r="AU95" s="416"/>
      <c r="AV95" s="416"/>
      <c r="AW95" s="416"/>
      <c r="AX95" s="417"/>
      <c r="AY95" s="392"/>
      <c r="AZ95" s="393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/>
      <c r="BN95" s="387"/>
      <c r="BO95" s="387"/>
      <c r="BP95" s="387"/>
      <c r="BQ95" s="387"/>
      <c r="BR95" s="387"/>
      <c r="BS95" s="387"/>
      <c r="BT95" s="387"/>
      <c r="BU95" s="387"/>
      <c r="BV95" s="387"/>
      <c r="BW95" s="387"/>
      <c r="BX95" s="387"/>
      <c r="BY95" s="387"/>
      <c r="BZ95" s="387"/>
      <c r="CA95" s="387"/>
      <c r="CB95" s="387"/>
      <c r="CC95" s="394"/>
      <c r="CD95" s="396"/>
      <c r="CE95" s="396"/>
      <c r="CF95" s="396"/>
      <c r="CG95" s="396"/>
      <c r="CH95" s="396"/>
      <c r="CI95" s="387"/>
      <c r="CJ95" s="396"/>
      <c r="CK95" s="396"/>
      <c r="CL95" s="396"/>
      <c r="CM95" s="396"/>
      <c r="CN95" s="396"/>
      <c r="CO95" s="396"/>
      <c r="CP95" s="396"/>
      <c r="CQ95" s="396"/>
      <c r="CR95" s="396"/>
      <c r="CS95" s="396"/>
      <c r="CT95" s="396"/>
      <c r="CU95" s="396"/>
      <c r="CV95" s="396"/>
      <c r="CW95" s="396"/>
      <c r="CX95" s="396"/>
      <c r="CY95" s="396"/>
      <c r="CZ95" s="396"/>
      <c r="DA95" s="396"/>
      <c r="DB95" s="396"/>
      <c r="DC95" s="396"/>
      <c r="DD95" s="396"/>
      <c r="DE95" s="396"/>
      <c r="DF95" s="396"/>
      <c r="DG95" s="396"/>
      <c r="DH95" s="396"/>
      <c r="DI95" s="396"/>
      <c r="DJ95" s="396"/>
      <c r="DK95" s="396"/>
      <c r="DL95" s="396"/>
      <c r="DM95" s="396"/>
      <c r="DN95" s="396"/>
      <c r="DO95" s="396"/>
      <c r="DP95" s="396"/>
      <c r="DQ95" s="408"/>
      <c r="DR95" s="380">
        <v>0</v>
      </c>
      <c r="DS95" s="468"/>
      <c r="DT95" s="468"/>
      <c r="DU95" s="397"/>
      <c r="DV95" s="397"/>
      <c r="DW95" s="397"/>
      <c r="DX95" s="397"/>
      <c r="DY95" s="397"/>
      <c r="DZ95" s="397"/>
      <c r="EA95" s="397"/>
      <c r="EB95" s="397"/>
      <c r="EC95" s="397"/>
      <c r="ED95" s="397"/>
      <c r="EE95" s="397"/>
      <c r="EF95" s="397"/>
      <c r="EG95" s="397"/>
      <c r="EH95" s="397"/>
      <c r="EI95" s="397"/>
      <c r="EJ95" s="397"/>
      <c r="EK95" s="397"/>
      <c r="EL95" s="398"/>
      <c r="EM95" s="397"/>
      <c r="EN95" s="397"/>
      <c r="EO95" s="398"/>
      <c r="EP95" s="397"/>
      <c r="EQ95" s="463"/>
      <c r="ER95" s="398"/>
      <c r="ES95" s="397"/>
      <c r="ET95" s="397"/>
      <c r="EU95" s="398"/>
      <c r="EV95" s="397"/>
      <c r="EW95" s="397"/>
      <c r="EX95" s="398"/>
      <c r="EY95" s="397"/>
      <c r="EZ95" s="397"/>
      <c r="FA95" s="398"/>
      <c r="FB95" s="397"/>
      <c r="FC95" s="397"/>
      <c r="FD95" s="398"/>
      <c r="FE95" s="397"/>
      <c r="FF95" s="397"/>
      <c r="FG95" s="398"/>
      <c r="FH95" s="397"/>
      <c r="FI95" s="397"/>
      <c r="FJ95" s="398"/>
      <c r="FK95" s="397"/>
      <c r="FL95" s="397"/>
      <c r="FM95" s="398"/>
      <c r="FN95" s="397"/>
      <c r="FO95" s="397"/>
      <c r="FP95" s="447"/>
      <c r="FQ95" s="400"/>
      <c r="FR95" s="400"/>
      <c r="FS95" s="401"/>
      <c r="FT95" s="400"/>
      <c r="FU95" s="400"/>
      <c r="FV95" s="401"/>
      <c r="FW95" s="400"/>
      <c r="FX95" s="400"/>
      <c r="FY95" s="401"/>
      <c r="FZ95" s="400"/>
      <c r="GA95" s="400"/>
      <c r="GB95" s="401"/>
      <c r="GC95" s="400"/>
      <c r="GD95" s="400"/>
      <c r="GE95" s="401"/>
      <c r="GF95" s="400"/>
      <c r="GG95" s="400"/>
      <c r="GH95" s="401"/>
      <c r="GI95" s="400"/>
      <c r="GJ95" s="400"/>
      <c r="GK95" s="401"/>
      <c r="GL95" s="400"/>
      <c r="GM95" s="400"/>
      <c r="GN95" s="401"/>
      <c r="GO95" s="400"/>
      <c r="GP95" s="400"/>
      <c r="GQ95" s="401"/>
      <c r="GR95" s="400"/>
      <c r="GS95" s="402"/>
      <c r="GT95" s="403"/>
      <c r="GU95" s="404"/>
      <c r="GV95" s="404"/>
      <c r="GW95" s="404"/>
      <c r="GX95" s="404"/>
      <c r="GY95" s="405"/>
      <c r="GZ95" s="403"/>
      <c r="HA95" s="404"/>
      <c r="HB95" s="404"/>
      <c r="HC95" s="404"/>
      <c r="HD95" s="404"/>
      <c r="HE95" s="404"/>
      <c r="HF95" s="403"/>
      <c r="HG95" s="404"/>
      <c r="HH95" s="404"/>
      <c r="HI95" s="404"/>
      <c r="HJ95" s="404"/>
      <c r="HK95" s="404"/>
      <c r="HL95" s="404"/>
      <c r="HM95" s="404"/>
      <c r="HN95" s="404"/>
      <c r="HO95" s="404"/>
      <c r="HP95" s="404"/>
      <c r="HQ95" s="404"/>
      <c r="HR95" s="404"/>
      <c r="HS95" s="404"/>
      <c r="HT95" s="404"/>
      <c r="HU95" s="404"/>
      <c r="HV95" s="404"/>
      <c r="HW95" s="404"/>
      <c r="HX95" s="315">
        <f t="shared" si="67"/>
        <v>0</v>
      </c>
      <c r="HY95" s="313"/>
      <c r="HZ95" s="313"/>
      <c r="IA95" s="38">
        <f t="shared" si="68"/>
        <v>0</v>
      </c>
      <c r="IB95" s="91">
        <f t="shared" si="69"/>
        <v>0</v>
      </c>
      <c r="IC95" s="176" t="str">
        <f t="shared" si="70"/>
        <v/>
      </c>
      <c r="IE95" s="31">
        <f t="shared" si="71"/>
        <v>0</v>
      </c>
      <c r="IG95" s="97">
        <f t="shared" si="72"/>
        <v>0</v>
      </c>
      <c r="II95" s="97">
        <f t="shared" ca="1" si="73"/>
        <v>0</v>
      </c>
      <c r="IP95" s="56">
        <f t="shared" si="74"/>
        <v>0</v>
      </c>
      <c r="IQ95" s="56">
        <f t="shared" si="75"/>
        <v>0</v>
      </c>
      <c r="IR95" s="56">
        <f t="shared" si="76"/>
        <v>0</v>
      </c>
      <c r="IS95" s="56">
        <f t="shared" si="77"/>
        <v>0</v>
      </c>
      <c r="IT95" s="56">
        <f t="shared" si="78"/>
        <v>0</v>
      </c>
      <c r="JK95" s="69">
        <f t="shared" si="79"/>
        <v>0</v>
      </c>
      <c r="JL95" s="39">
        <f t="shared" si="80"/>
        <v>0</v>
      </c>
      <c r="JM95" s="39">
        <f t="shared" si="81"/>
        <v>0</v>
      </c>
      <c r="JQ95" s="110"/>
      <c r="JX95" s="106"/>
    </row>
    <row r="96" spans="1:284" s="4" customFormat="1" ht="5.25" customHeight="1">
      <c r="A96" s="149"/>
      <c r="B96" s="40"/>
      <c r="C96" s="406"/>
      <c r="D96" s="384"/>
      <c r="E96" s="385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8"/>
      <c r="Q96" s="386"/>
      <c r="R96" s="407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90"/>
      <c r="AU96" s="409"/>
      <c r="AV96" s="409"/>
      <c r="AW96" s="409"/>
      <c r="AX96" s="410"/>
      <c r="AY96" s="392"/>
      <c r="AZ96" s="393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/>
      <c r="BN96" s="387"/>
      <c r="BO96" s="387"/>
      <c r="BP96" s="387"/>
      <c r="BQ96" s="387"/>
      <c r="BR96" s="387"/>
      <c r="BS96" s="387"/>
      <c r="BT96" s="387"/>
      <c r="BU96" s="387"/>
      <c r="BV96" s="387"/>
      <c r="BW96" s="387"/>
      <c r="BX96" s="387"/>
      <c r="BY96" s="387"/>
      <c r="BZ96" s="387"/>
      <c r="CA96" s="387"/>
      <c r="CB96" s="387"/>
      <c r="CC96" s="394"/>
      <c r="CD96" s="396"/>
      <c r="CE96" s="396"/>
      <c r="CF96" s="396"/>
      <c r="CG96" s="396"/>
      <c r="CH96" s="396"/>
      <c r="CI96" s="387"/>
      <c r="CJ96" s="396"/>
      <c r="CK96" s="396"/>
      <c r="CL96" s="396"/>
      <c r="CM96" s="396"/>
      <c r="CN96" s="396"/>
      <c r="CO96" s="396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6"/>
      <c r="DA96" s="396"/>
      <c r="DB96" s="396"/>
      <c r="DC96" s="396"/>
      <c r="DD96" s="396"/>
      <c r="DE96" s="396"/>
      <c r="DF96" s="396"/>
      <c r="DG96" s="396"/>
      <c r="DH96" s="396"/>
      <c r="DI96" s="396"/>
      <c r="DJ96" s="396"/>
      <c r="DK96" s="396"/>
      <c r="DL96" s="396"/>
      <c r="DM96" s="396"/>
      <c r="DN96" s="396"/>
      <c r="DO96" s="396"/>
      <c r="DP96" s="396"/>
      <c r="DQ96" s="408"/>
      <c r="DR96" s="380">
        <v>0</v>
      </c>
      <c r="DS96" s="468"/>
      <c r="DT96" s="468"/>
      <c r="DU96" s="397"/>
      <c r="DV96" s="397"/>
      <c r="DW96" s="397"/>
      <c r="DX96" s="397"/>
      <c r="DY96" s="397"/>
      <c r="DZ96" s="397"/>
      <c r="EA96" s="397"/>
      <c r="EB96" s="397"/>
      <c r="EC96" s="397"/>
      <c r="ED96" s="397"/>
      <c r="EE96" s="397"/>
      <c r="EF96" s="397"/>
      <c r="EG96" s="397"/>
      <c r="EH96" s="397"/>
      <c r="EI96" s="397"/>
      <c r="EJ96" s="397"/>
      <c r="EK96" s="397"/>
      <c r="EL96" s="398"/>
      <c r="EM96" s="397"/>
      <c r="EN96" s="397"/>
      <c r="EO96" s="398"/>
      <c r="EP96" s="397"/>
      <c r="EQ96" s="463"/>
      <c r="ER96" s="398"/>
      <c r="ES96" s="397"/>
      <c r="ET96" s="397"/>
      <c r="EU96" s="398"/>
      <c r="EV96" s="397"/>
      <c r="EW96" s="397"/>
      <c r="EX96" s="398"/>
      <c r="EY96" s="397"/>
      <c r="EZ96" s="397"/>
      <c r="FA96" s="398"/>
      <c r="FB96" s="397"/>
      <c r="FC96" s="397"/>
      <c r="FD96" s="398"/>
      <c r="FE96" s="397"/>
      <c r="FF96" s="397"/>
      <c r="FG96" s="398"/>
      <c r="FH96" s="397"/>
      <c r="FI96" s="397"/>
      <c r="FJ96" s="398"/>
      <c r="FK96" s="397"/>
      <c r="FL96" s="397"/>
      <c r="FM96" s="398"/>
      <c r="FN96" s="397"/>
      <c r="FO96" s="397"/>
      <c r="FP96" s="447"/>
      <c r="FQ96" s="400"/>
      <c r="FR96" s="400"/>
      <c r="FS96" s="401"/>
      <c r="FT96" s="400"/>
      <c r="FU96" s="400"/>
      <c r="FV96" s="401"/>
      <c r="FW96" s="400"/>
      <c r="FX96" s="400"/>
      <c r="FY96" s="401"/>
      <c r="FZ96" s="400"/>
      <c r="GA96" s="400"/>
      <c r="GB96" s="401"/>
      <c r="GC96" s="400"/>
      <c r="GD96" s="400"/>
      <c r="GE96" s="401"/>
      <c r="GF96" s="400"/>
      <c r="GG96" s="400"/>
      <c r="GH96" s="401"/>
      <c r="GI96" s="400"/>
      <c r="GJ96" s="400"/>
      <c r="GK96" s="401"/>
      <c r="GL96" s="400"/>
      <c r="GM96" s="400"/>
      <c r="GN96" s="401"/>
      <c r="GO96" s="400"/>
      <c r="GP96" s="400"/>
      <c r="GQ96" s="401"/>
      <c r="GR96" s="400"/>
      <c r="GS96" s="402"/>
      <c r="GT96" s="403"/>
      <c r="GU96" s="404"/>
      <c r="GV96" s="404"/>
      <c r="GW96" s="404"/>
      <c r="GX96" s="404"/>
      <c r="GY96" s="405"/>
      <c r="GZ96" s="403"/>
      <c r="HA96" s="404"/>
      <c r="HB96" s="404"/>
      <c r="HC96" s="404"/>
      <c r="HD96" s="404"/>
      <c r="HE96" s="404"/>
      <c r="HF96" s="403"/>
      <c r="HG96" s="404"/>
      <c r="HH96" s="404"/>
      <c r="HI96" s="404"/>
      <c r="HJ96" s="404"/>
      <c r="HK96" s="404"/>
      <c r="HL96" s="404"/>
      <c r="HM96" s="404"/>
      <c r="HN96" s="404"/>
      <c r="HO96" s="404"/>
      <c r="HP96" s="404"/>
      <c r="HQ96" s="404"/>
      <c r="HR96" s="404"/>
      <c r="HS96" s="404"/>
      <c r="HT96" s="404"/>
      <c r="HU96" s="404"/>
      <c r="HV96" s="404"/>
      <c r="HW96" s="404"/>
      <c r="HX96" s="98"/>
      <c r="HY96" s="71"/>
      <c r="HZ96" s="58"/>
      <c r="IA96" s="5"/>
      <c r="IB96" s="91"/>
      <c r="IG96" s="91"/>
      <c r="II96" s="97"/>
      <c r="JK96" s="69"/>
      <c r="JQ96" s="110"/>
      <c r="JX96" s="106"/>
    </row>
    <row r="97" spans="1:797" ht="24" customHeight="1">
      <c r="C97" s="411" t="s">
        <v>22</v>
      </c>
      <c r="D97" s="384"/>
      <c r="E97" s="385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8"/>
      <c r="Q97" s="386"/>
      <c r="R97" s="407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90"/>
      <c r="AU97" s="409"/>
      <c r="AV97" s="409"/>
      <c r="AW97" s="409"/>
      <c r="AX97" s="410"/>
      <c r="AY97" s="392"/>
      <c r="AZ97" s="393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/>
      <c r="BN97" s="387"/>
      <c r="BO97" s="387"/>
      <c r="BP97" s="387"/>
      <c r="BQ97" s="387"/>
      <c r="BR97" s="387"/>
      <c r="BS97" s="387"/>
      <c r="BT97" s="387"/>
      <c r="BU97" s="387"/>
      <c r="BV97" s="387"/>
      <c r="BW97" s="387"/>
      <c r="BX97" s="387"/>
      <c r="BY97" s="387"/>
      <c r="BZ97" s="387"/>
      <c r="CA97" s="387"/>
      <c r="CB97" s="387"/>
      <c r="CC97" s="394"/>
      <c r="CD97" s="396"/>
      <c r="CE97" s="396"/>
      <c r="CF97" s="396"/>
      <c r="CG97" s="396"/>
      <c r="CH97" s="396"/>
      <c r="CI97" s="387"/>
      <c r="CJ97" s="396"/>
      <c r="CK97" s="396"/>
      <c r="CL97" s="396"/>
      <c r="CM97" s="396"/>
      <c r="CN97" s="396"/>
      <c r="CO97" s="396"/>
      <c r="CP97" s="396"/>
      <c r="CQ97" s="396"/>
      <c r="CR97" s="396"/>
      <c r="CS97" s="396"/>
      <c r="CT97" s="396"/>
      <c r="CU97" s="396"/>
      <c r="CV97" s="396"/>
      <c r="CW97" s="396"/>
      <c r="CX97" s="396"/>
      <c r="CY97" s="396"/>
      <c r="CZ97" s="396"/>
      <c r="DA97" s="396"/>
      <c r="DB97" s="396"/>
      <c r="DC97" s="396"/>
      <c r="DD97" s="396"/>
      <c r="DE97" s="396"/>
      <c r="DF97" s="396"/>
      <c r="DG97" s="396"/>
      <c r="DH97" s="396"/>
      <c r="DI97" s="396"/>
      <c r="DJ97" s="396"/>
      <c r="DK97" s="396"/>
      <c r="DL97" s="396"/>
      <c r="DM97" s="396"/>
      <c r="DN97" s="396"/>
      <c r="DO97" s="396"/>
      <c r="DP97" s="396"/>
      <c r="DQ97" s="408"/>
      <c r="DR97" s="380">
        <v>0</v>
      </c>
      <c r="DS97" s="468"/>
      <c r="DT97" s="468"/>
      <c r="DU97" s="397"/>
      <c r="DV97" s="397"/>
      <c r="DW97" s="397"/>
      <c r="DX97" s="397"/>
      <c r="DY97" s="397"/>
      <c r="DZ97" s="397"/>
      <c r="EA97" s="397"/>
      <c r="EB97" s="397"/>
      <c r="EC97" s="397"/>
      <c r="ED97" s="397"/>
      <c r="EE97" s="397"/>
      <c r="EF97" s="397"/>
      <c r="EG97" s="397"/>
      <c r="EH97" s="397"/>
      <c r="EI97" s="397"/>
      <c r="EJ97" s="397"/>
      <c r="EK97" s="397"/>
      <c r="EL97" s="398"/>
      <c r="EM97" s="397"/>
      <c r="EN97" s="397"/>
      <c r="EO97" s="398"/>
      <c r="EP97" s="397"/>
      <c r="EQ97" s="463"/>
      <c r="ER97" s="398"/>
      <c r="ES97" s="397"/>
      <c r="ET97" s="397"/>
      <c r="EU97" s="412"/>
      <c r="EV97" s="413"/>
      <c r="EW97" s="413"/>
      <c r="EX97" s="412"/>
      <c r="EY97" s="413"/>
      <c r="EZ97" s="413"/>
      <c r="FA97" s="412"/>
      <c r="FB97" s="413"/>
      <c r="FC97" s="413"/>
      <c r="FD97" s="412"/>
      <c r="FE97" s="413"/>
      <c r="FF97" s="413"/>
      <c r="FG97" s="412"/>
      <c r="FH97" s="413"/>
      <c r="FI97" s="413"/>
      <c r="FJ97" s="412"/>
      <c r="FK97" s="413"/>
      <c r="FL97" s="413"/>
      <c r="FM97" s="398"/>
      <c r="FN97" s="397"/>
      <c r="FO97" s="397"/>
      <c r="FP97" s="447"/>
      <c r="FQ97" s="400"/>
      <c r="FR97" s="400"/>
      <c r="FS97" s="401"/>
      <c r="FT97" s="400"/>
      <c r="FU97" s="400"/>
      <c r="FV97" s="401"/>
      <c r="FW97" s="400"/>
      <c r="FX97" s="400"/>
      <c r="FY97" s="401"/>
      <c r="FZ97" s="400"/>
      <c r="GA97" s="400"/>
      <c r="GB97" s="401"/>
      <c r="GC97" s="400"/>
      <c r="GD97" s="400"/>
      <c r="GE97" s="401"/>
      <c r="GF97" s="400"/>
      <c r="GG97" s="400"/>
      <c r="GH97" s="401"/>
      <c r="GI97" s="400"/>
      <c r="GJ97" s="400"/>
      <c r="GK97" s="401"/>
      <c r="GL97" s="400"/>
      <c r="GM97" s="400"/>
      <c r="GN97" s="401"/>
      <c r="GO97" s="400"/>
      <c r="GP97" s="400"/>
      <c r="GQ97" s="401"/>
      <c r="GR97" s="400"/>
      <c r="GS97" s="402"/>
      <c r="GT97" s="403"/>
      <c r="GU97" s="404"/>
      <c r="GV97" s="404"/>
      <c r="GW97" s="404"/>
      <c r="GX97" s="404"/>
      <c r="GY97" s="405"/>
      <c r="GZ97" s="403"/>
      <c r="HA97" s="404"/>
      <c r="HB97" s="404"/>
      <c r="HC97" s="404"/>
      <c r="HD97" s="404"/>
      <c r="HE97" s="404"/>
      <c r="HF97" s="403"/>
      <c r="HG97" s="404"/>
      <c r="HH97" s="404"/>
      <c r="HI97" s="404"/>
      <c r="HJ97" s="404"/>
      <c r="HK97" s="404"/>
      <c r="HL97" s="404"/>
      <c r="HM97" s="404"/>
      <c r="HN97" s="404"/>
      <c r="HO97" s="404"/>
      <c r="HP97" s="404"/>
      <c r="HQ97" s="404"/>
      <c r="HR97" s="404"/>
      <c r="HS97" s="404"/>
      <c r="HT97" s="404"/>
      <c r="HU97" s="404"/>
      <c r="HV97" s="404"/>
      <c r="HW97" s="404"/>
      <c r="HX97" s="98"/>
      <c r="HY97" s="71"/>
      <c r="HZ97" s="58"/>
      <c r="IP97" s="57">
        <f>SUM(IP98:IP107)</f>
        <v>0</v>
      </c>
      <c r="IQ97" s="57">
        <f>SUM(IQ98:IQ107)</f>
        <v>0</v>
      </c>
      <c r="IR97" s="57">
        <f>SUM(IR98:IR107)</f>
        <v>0</v>
      </c>
      <c r="IS97" s="57">
        <f>SUM(IS98:IS107)</f>
        <v>0</v>
      </c>
      <c r="IT97" s="57">
        <f>SUM(IT98:IT107)</f>
        <v>0</v>
      </c>
      <c r="JK97" s="69"/>
      <c r="JQ97" s="111" t="str">
        <f>IF(AND(SUM(JX98:JX104)&gt;0,SUM(JX98:JX102)&lt;&gt;SUM(JR98:JW102)),"Добавьте:","")</f>
        <v/>
      </c>
      <c r="JR97" s="20" t="str">
        <f>IF(AND($JD$10&gt;0,SUM(JD98:JD140)&gt;0),$JD$9,"")</f>
        <v/>
      </c>
      <c r="JS97" s="20" t="str">
        <f>IF(AND($JE$10&gt;0,SUM(JE98:JE140)&gt;0),$JE$9,"")</f>
        <v/>
      </c>
      <c r="JT97" s="20" t="str">
        <f>IF(AND($JF$10&gt;0,SUM(JF98:JF140)&gt;0),$JF$9,"")</f>
        <v/>
      </c>
      <c r="JU97" s="20" t="str">
        <f>IF(AND($JG$10&gt;0,SUM(JG98:JG140)&gt;0),$JG$9,"")</f>
        <v/>
      </c>
      <c r="JV97" s="20" t="str">
        <f>IF(AND($JH$10&gt;0,SUM(JH98:JH140)&gt;0),$JH$9,"")</f>
        <v/>
      </c>
      <c r="JW97" s="20" t="str">
        <f>IF(AND($JI$10&gt;0,SUM(JI98:JI140)&gt;0),$JI$9,"")</f>
        <v/>
      </c>
      <c r="JX97" s="107" t="str">
        <f>IF(AND($JJ$10&gt;0,SUM(JI98:JI140)&gt;0),"ЗАКАЗАНО","")</f>
        <v/>
      </c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</row>
    <row r="98" spans="1:797" ht="17.45" customHeight="1">
      <c r="A98" s="146" t="str">
        <f>IF(BG98="вп","VIP","")</f>
        <v/>
      </c>
      <c r="B98" s="139" t="str">
        <f t="shared" ref="B98:B106" si="82">EM98</f>
        <v>75 г</v>
      </c>
      <c r="C98" s="482" t="s">
        <v>269</v>
      </c>
      <c r="D98" s="499"/>
      <c r="E98" s="500"/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 t="s">
        <v>270</v>
      </c>
      <c r="V98" s="486"/>
      <c r="W98" s="505"/>
      <c r="X98" s="486"/>
      <c r="Y98" s="489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486"/>
      <c r="AN98" s="486"/>
      <c r="AO98" s="486"/>
      <c r="AP98" s="486"/>
      <c r="AQ98" s="486"/>
      <c r="AR98" s="486"/>
      <c r="AS98" s="486"/>
      <c r="AT98" s="490"/>
      <c r="AU98" s="490"/>
      <c r="AV98" s="490"/>
      <c r="AW98" s="490"/>
      <c r="AX98" s="502"/>
      <c r="AY98" s="491"/>
      <c r="AZ98" s="492"/>
      <c r="BA98" s="488" t="s">
        <v>104</v>
      </c>
      <c r="BB98" s="488" t="s">
        <v>105</v>
      </c>
      <c r="BC98" s="488"/>
      <c r="BD98" s="488"/>
      <c r="BE98" s="488"/>
      <c r="BF98" s="488" t="s">
        <v>18</v>
      </c>
      <c r="BG98" s="488"/>
      <c r="BH98" s="488"/>
      <c r="BI98" s="488"/>
      <c r="BJ98" s="488"/>
      <c r="BK98" s="488"/>
      <c r="BL98" s="488"/>
      <c r="BM98" s="488"/>
      <c r="BN98" s="488"/>
      <c r="BO98" s="488"/>
      <c r="BP98" s="488"/>
      <c r="BQ98" s="488"/>
      <c r="BR98" s="488"/>
      <c r="BS98" s="488"/>
      <c r="BT98" s="488"/>
      <c r="BU98" s="488"/>
      <c r="BV98" s="488"/>
      <c r="BW98" s="488"/>
      <c r="BX98" s="488"/>
      <c r="BY98" s="488"/>
      <c r="BZ98" s="488"/>
      <c r="CA98" s="488"/>
      <c r="CB98" s="488"/>
      <c r="CC98" s="381"/>
      <c r="CD98" s="493"/>
      <c r="CE98" s="493"/>
      <c r="CF98" s="493"/>
      <c r="CG98" s="493"/>
      <c r="CH98" s="493"/>
      <c r="CI98" s="488"/>
      <c r="CJ98" s="493"/>
      <c r="CK98" s="493"/>
      <c r="CL98" s="493" t="s">
        <v>241</v>
      </c>
      <c r="CM98" s="493"/>
      <c r="CN98" s="493"/>
      <c r="CO98" s="493"/>
      <c r="CP98" s="493"/>
      <c r="CQ98" s="493"/>
      <c r="CR98" s="493"/>
      <c r="CS98" s="493"/>
      <c r="CT98" s="493"/>
      <c r="CU98" s="493"/>
      <c r="CV98" s="493"/>
      <c r="CW98" s="493"/>
      <c r="CX98" s="493"/>
      <c r="CY98" s="493"/>
      <c r="CZ98" s="493"/>
      <c r="DA98" s="493"/>
      <c r="DB98" s="493"/>
      <c r="DC98" s="493"/>
      <c r="DD98" s="493"/>
      <c r="DE98" s="493"/>
      <c r="DF98" s="493"/>
      <c r="DG98" s="493"/>
      <c r="DH98" s="493" t="s">
        <v>276</v>
      </c>
      <c r="DI98" s="493"/>
      <c r="DJ98" s="493" t="s">
        <v>271</v>
      </c>
      <c r="DK98" s="493"/>
      <c r="DL98" s="493"/>
      <c r="DM98" s="493"/>
      <c r="DN98" s="493"/>
      <c r="DO98" s="487"/>
      <c r="DP98" s="493"/>
      <c r="DQ98" s="467">
        <v>112.53</v>
      </c>
      <c r="DR98" s="380">
        <v>3.42</v>
      </c>
      <c r="DS98" s="468"/>
      <c r="DT98" s="468"/>
      <c r="DU98" s="495"/>
      <c r="DV98" s="495"/>
      <c r="DW98" s="495"/>
      <c r="DX98" s="495"/>
      <c r="DY98" s="495"/>
      <c r="DZ98" s="495"/>
      <c r="EA98" s="495"/>
      <c r="EB98" s="495"/>
      <c r="EC98" s="495"/>
      <c r="ED98" s="495"/>
      <c r="EE98" s="495"/>
      <c r="EF98" s="495"/>
      <c r="EG98" s="495"/>
      <c r="EH98" s="495"/>
      <c r="EI98" s="495"/>
      <c r="EJ98" s="495"/>
      <c r="EK98" s="507"/>
      <c r="EL98" s="446">
        <v>40</v>
      </c>
      <c r="EM98" s="495" t="s">
        <v>99</v>
      </c>
      <c r="EN98" s="495" t="s">
        <v>106</v>
      </c>
      <c r="EO98" s="446">
        <v>40</v>
      </c>
      <c r="EP98" s="495" t="s">
        <v>99</v>
      </c>
      <c r="EQ98" s="463"/>
      <c r="ER98" s="446">
        <v>40</v>
      </c>
      <c r="ES98" s="495" t="s">
        <v>99</v>
      </c>
      <c r="ET98" s="495" t="s">
        <v>106</v>
      </c>
      <c r="EU98" s="446">
        <v>38</v>
      </c>
      <c r="EV98" s="495" t="s">
        <v>99</v>
      </c>
      <c r="EW98" s="495" t="s">
        <v>106</v>
      </c>
      <c r="EX98" s="446">
        <v>40</v>
      </c>
      <c r="EY98" s="495" t="s">
        <v>99</v>
      </c>
      <c r="EZ98" s="495" t="s">
        <v>106</v>
      </c>
      <c r="FA98" s="446">
        <v>40</v>
      </c>
      <c r="FB98" s="495" t="s">
        <v>99</v>
      </c>
      <c r="FC98" s="495" t="s">
        <v>106</v>
      </c>
      <c r="FD98" s="446">
        <v>36</v>
      </c>
      <c r="FE98" s="495" t="s">
        <v>99</v>
      </c>
      <c r="FF98" s="495" t="s">
        <v>106</v>
      </c>
      <c r="FG98" s="458">
        <v>38</v>
      </c>
      <c r="FH98" s="495" t="s">
        <v>99</v>
      </c>
      <c r="FI98" s="495" t="s">
        <v>106</v>
      </c>
      <c r="FJ98" s="446">
        <v>35</v>
      </c>
      <c r="FK98" s="495" t="s">
        <v>99</v>
      </c>
      <c r="FL98" s="495" t="s">
        <v>106</v>
      </c>
      <c r="FM98" s="459">
        <v>40</v>
      </c>
      <c r="FN98" s="495" t="s">
        <v>99</v>
      </c>
      <c r="FO98" s="495" t="s">
        <v>106</v>
      </c>
      <c r="FP98" s="447"/>
      <c r="FQ98" s="497"/>
      <c r="FR98" s="497"/>
      <c r="FS98" s="447"/>
      <c r="FT98" s="497"/>
      <c r="FU98" s="497"/>
      <c r="FV98" s="447"/>
      <c r="FW98" s="497"/>
      <c r="FX98" s="497"/>
      <c r="FY98" s="447"/>
      <c r="FZ98" s="497"/>
      <c r="GA98" s="497"/>
      <c r="GB98" s="447"/>
      <c r="GC98" s="497"/>
      <c r="GD98" s="497"/>
      <c r="GE98" s="447"/>
      <c r="GF98" s="497"/>
      <c r="GG98" s="497"/>
      <c r="GH98" s="447"/>
      <c r="GI98" s="497"/>
      <c r="GJ98" s="497"/>
      <c r="GK98" s="447"/>
      <c r="GL98" s="497"/>
      <c r="GM98" s="497"/>
      <c r="GN98" s="447"/>
      <c r="GO98" s="497"/>
      <c r="GP98" s="497"/>
      <c r="GQ98" s="447"/>
      <c r="GR98" s="497"/>
      <c r="GS98" s="453"/>
      <c r="GT98" s="382" t="s">
        <v>75</v>
      </c>
      <c r="GU98" s="498"/>
      <c r="GV98" s="498"/>
      <c r="GW98" s="498"/>
      <c r="GX98" s="498"/>
      <c r="GY98" s="454"/>
      <c r="GZ98" s="382" t="s">
        <v>75</v>
      </c>
      <c r="HA98" s="498"/>
      <c r="HB98" s="498" t="s">
        <v>75</v>
      </c>
      <c r="HC98" s="498"/>
      <c r="HD98" s="498"/>
      <c r="HE98" s="498"/>
      <c r="HF98" s="382" t="s">
        <v>75</v>
      </c>
      <c r="HG98" s="498"/>
      <c r="HH98" s="498"/>
      <c r="HI98" s="498"/>
      <c r="HJ98" s="498"/>
      <c r="HK98" s="498"/>
      <c r="HL98" s="498"/>
      <c r="HM98" s="498"/>
      <c r="HN98" s="498"/>
      <c r="HO98" s="498"/>
      <c r="HP98" s="498"/>
      <c r="HQ98" s="498"/>
      <c r="HR98" s="498"/>
      <c r="HS98" s="498"/>
      <c r="HT98" s="498"/>
      <c r="HU98" s="498"/>
      <c r="HV98" s="498"/>
      <c r="HW98" s="498"/>
      <c r="HX98" s="315">
        <f t="shared" ref="HX98:HX106" si="83">EL98</f>
        <v>40</v>
      </c>
      <c r="HY98" s="74"/>
      <c r="HZ98" s="72"/>
      <c r="IA98" s="38">
        <f t="shared" ref="IA98:IA106" si="84">SUM(HY98:HZ98)</f>
        <v>0</v>
      </c>
      <c r="IB98" s="91">
        <f t="shared" ref="IB98:IB106" si="85">HX98*HZ98</f>
        <v>0</v>
      </c>
      <c r="IC98" s="176" t="str">
        <f t="shared" ref="IC98:IC106" si="86">IF(CD98&gt;0,CD98,"")</f>
        <v/>
      </c>
      <c r="IE98" s="31">
        <f t="shared" ref="IE98:IE106" si="87">EL98</f>
        <v>40</v>
      </c>
      <c r="IG98" s="97">
        <f t="shared" ref="IG98:IG106" si="88">HZ98*IE98</f>
        <v>0</v>
      </c>
      <c r="II98" s="97">
        <f t="shared" ref="II98:II106" ca="1" si="89">IF($IG$9&gt;2999,(IE98-ROUND(IE98-IE98*$II$7,0))*HZ98,0)</f>
        <v>0</v>
      </c>
      <c r="IP98" s="56">
        <f t="shared" ref="IP98:IP106" si="90">IF(AND(HY98&gt;0,BD98="вг"),HY98,0)</f>
        <v>0</v>
      </c>
      <c r="IQ98" s="56">
        <f t="shared" ref="IQ98:IQ106" si="91">IF(AND(HY98&gt;0,BE98="дт"),HY98,0)</f>
        <v>0</v>
      </c>
      <c r="IR98" s="56">
        <f t="shared" ref="IR98:IR106" si="92">IF(AND(HY98&gt;0,BF98="ст"),HY98,0)</f>
        <v>0</v>
      </c>
      <c r="IS98" s="56">
        <f t="shared" ref="IS98:IS106" si="93">IF(AND(HY98&gt;0,BG98="вп"),HY98,0)</f>
        <v>0</v>
      </c>
      <c r="IT98" s="56">
        <f t="shared" ref="IT98:IT106" si="94">IF(AND(HY98&gt;0,BH98="бо"),HY98,0)</f>
        <v>0</v>
      </c>
      <c r="JD98" s="15">
        <f t="shared" ref="JD98:JD106" si="95">IF(HH98="джемб",IA98,0)</f>
        <v>0</v>
      </c>
      <c r="JE98" s="15">
        <f t="shared" ref="JE98:JE106" si="96">IF(HI98="кетчб",IA98,0)</f>
        <v>0</v>
      </c>
      <c r="JF98" s="15">
        <f t="shared" ref="JF98:JF106" si="97">IF(HJ98="майонб",IA98,0)</f>
        <v>0</v>
      </c>
      <c r="JG98" s="15">
        <f t="shared" ref="JG98:JG106" si="98">IF(HK98="сгущб",IA98,0)</f>
        <v>0</v>
      </c>
      <c r="JH98" s="15">
        <f t="shared" ref="JH98:JH106" si="99">IF(HL98="сметб",IA98,0)</f>
        <v>0</v>
      </c>
      <c r="JI98" s="15">
        <f t="shared" ref="JI98:JI106" si="100">IF(HM98="пуст",IA98,0)</f>
        <v>0</v>
      </c>
      <c r="JJ98" s="15">
        <f t="shared" ref="JJ98:JJ106" si="101">IF(HN98="топ",IA98,0)</f>
        <v>0</v>
      </c>
      <c r="JK98" s="69">
        <f t="shared" ref="JK98:JK106" si="102">IF(OR(JX98=SUM(JR98:JW98),SUM($HY$155,$HY$158:$HY$160,$IB$155,$IB$158:$IB$160)=SUM($JX$44:$JX$140)),0,1)</f>
        <v>0</v>
      </c>
      <c r="JL98" s="39">
        <f t="shared" ref="JL98:JL106" si="103">IF(HF98="майп",IA98,0)</f>
        <v>0</v>
      </c>
      <c r="JM98" s="39">
        <f t="shared" ref="JM98:JM106" si="104">IF(HG98="кетп",IA98,0)</f>
        <v>0</v>
      </c>
      <c r="JR98" s="68"/>
      <c r="JS98" s="68"/>
      <c r="JT98" s="68"/>
      <c r="JU98" s="68"/>
      <c r="JV98" s="68"/>
      <c r="JW98" s="68"/>
      <c r="JX98" s="108">
        <f t="shared" ref="JX98:JX104" si="105">JJ98</f>
        <v>0</v>
      </c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</row>
    <row r="99" spans="1:797" ht="17.45" customHeight="1">
      <c r="A99" s="146" t="str">
        <f t="shared" ref="A99:A106" si="106">IF(BG99="вп","VIP","")</f>
        <v/>
      </c>
      <c r="B99" s="139" t="str">
        <f t="shared" si="82"/>
        <v>75 г</v>
      </c>
      <c r="C99" s="482" t="s">
        <v>299</v>
      </c>
      <c r="D99" s="499"/>
      <c r="E99" s="500"/>
      <c r="F99" s="486"/>
      <c r="G99" s="486"/>
      <c r="H99" s="486"/>
      <c r="I99" s="486"/>
      <c r="J99" s="486"/>
      <c r="K99" s="486"/>
      <c r="L99" s="486"/>
      <c r="M99" s="486"/>
      <c r="N99" s="486"/>
      <c r="O99" s="486"/>
      <c r="P99" s="486"/>
      <c r="Q99" s="486"/>
      <c r="R99" s="486"/>
      <c r="S99" s="486"/>
      <c r="T99" s="486"/>
      <c r="U99" s="486"/>
      <c r="V99" s="486"/>
      <c r="W99" s="489"/>
      <c r="X99" s="486"/>
      <c r="Y99" s="486"/>
      <c r="Z99" s="486"/>
      <c r="AA99" s="486"/>
      <c r="AB99" s="486"/>
      <c r="AC99" s="486" t="s">
        <v>300</v>
      </c>
      <c r="AD99" s="486"/>
      <c r="AE99" s="505"/>
      <c r="AF99" s="486"/>
      <c r="AG99" s="486"/>
      <c r="AH99" s="486"/>
      <c r="AI99" s="486"/>
      <c r="AJ99" s="486"/>
      <c r="AK99" s="486"/>
      <c r="AL99" s="486"/>
      <c r="AM99" s="486"/>
      <c r="AN99" s="486"/>
      <c r="AO99" s="486"/>
      <c r="AP99" s="486"/>
      <c r="AQ99" s="486"/>
      <c r="AR99" s="486"/>
      <c r="AS99" s="486"/>
      <c r="AT99" s="490"/>
      <c r="AU99" s="490"/>
      <c r="AV99" s="490"/>
      <c r="AW99" s="490"/>
      <c r="AX99" s="502"/>
      <c r="AY99" s="491"/>
      <c r="AZ99" s="492"/>
      <c r="BA99" s="488" t="s">
        <v>104</v>
      </c>
      <c r="BB99" s="488" t="s">
        <v>107</v>
      </c>
      <c r="BC99" s="488"/>
      <c r="BD99" s="488"/>
      <c r="BE99" s="488"/>
      <c r="BF99" s="488" t="s">
        <v>18</v>
      </c>
      <c r="BG99" s="488"/>
      <c r="BH99" s="488"/>
      <c r="BI99" s="488"/>
      <c r="BJ99" s="488"/>
      <c r="BK99" s="488"/>
      <c r="BL99" s="488"/>
      <c r="BM99" s="488"/>
      <c r="BN99" s="488"/>
      <c r="BO99" s="488"/>
      <c r="BP99" s="488"/>
      <c r="BQ99" s="488"/>
      <c r="BR99" s="488"/>
      <c r="BS99" s="488"/>
      <c r="BT99" s="488"/>
      <c r="BU99" s="488"/>
      <c r="BV99" s="488"/>
      <c r="BW99" s="488"/>
      <c r="BX99" s="488"/>
      <c r="BY99" s="488"/>
      <c r="BZ99" s="488"/>
      <c r="CA99" s="488"/>
      <c r="CB99" s="488"/>
      <c r="CC99" s="381"/>
      <c r="CD99" s="493"/>
      <c r="CE99" s="493"/>
      <c r="CF99" s="493"/>
      <c r="CG99" s="493"/>
      <c r="CH99" s="493"/>
      <c r="CI99" s="488"/>
      <c r="CJ99" s="493"/>
      <c r="CK99" s="493"/>
      <c r="CL99" s="493" t="s">
        <v>241</v>
      </c>
      <c r="CM99" s="493"/>
      <c r="CN99" s="493"/>
      <c r="CO99" s="493"/>
      <c r="CP99" s="493"/>
      <c r="CQ99" s="493"/>
      <c r="CR99" s="493"/>
      <c r="CS99" s="493"/>
      <c r="CT99" s="493"/>
      <c r="CU99" s="493"/>
      <c r="CV99" s="493"/>
      <c r="CW99" s="493"/>
      <c r="CX99" s="493"/>
      <c r="CY99" s="493"/>
      <c r="CZ99" s="493"/>
      <c r="DA99" s="493"/>
      <c r="DB99" s="493"/>
      <c r="DC99" s="493"/>
      <c r="DD99" s="493"/>
      <c r="DE99" s="493"/>
      <c r="DF99" s="493"/>
      <c r="DG99" s="493"/>
      <c r="DH99" s="493" t="s">
        <v>276</v>
      </c>
      <c r="DI99" s="493"/>
      <c r="DJ99" s="493" t="s">
        <v>301</v>
      </c>
      <c r="DK99" s="493"/>
      <c r="DL99" s="493"/>
      <c r="DM99" s="493"/>
      <c r="DN99" s="493"/>
      <c r="DO99" s="487"/>
      <c r="DP99" s="493"/>
      <c r="DQ99" s="467">
        <v>148.47999999999999</v>
      </c>
      <c r="DR99" s="380">
        <v>9.84</v>
      </c>
      <c r="DS99" s="468"/>
      <c r="DT99" s="468"/>
      <c r="DU99" s="495"/>
      <c r="DV99" s="495"/>
      <c r="DW99" s="495"/>
      <c r="DX99" s="495"/>
      <c r="DY99" s="495"/>
      <c r="DZ99" s="495"/>
      <c r="EA99" s="495"/>
      <c r="EB99" s="495"/>
      <c r="EC99" s="495"/>
      <c r="ED99" s="495"/>
      <c r="EE99" s="495"/>
      <c r="EF99" s="495"/>
      <c r="EG99" s="495"/>
      <c r="EH99" s="495"/>
      <c r="EI99" s="495"/>
      <c r="EJ99" s="495"/>
      <c r="EK99" s="507"/>
      <c r="EL99" s="446">
        <v>40</v>
      </c>
      <c r="EM99" s="495" t="s">
        <v>99</v>
      </c>
      <c r="EN99" s="495" t="s">
        <v>106</v>
      </c>
      <c r="EO99" s="446">
        <v>40</v>
      </c>
      <c r="EP99" s="495" t="s">
        <v>99</v>
      </c>
      <c r="EQ99" s="463"/>
      <c r="ER99" s="446">
        <v>40</v>
      </c>
      <c r="ES99" s="495" t="s">
        <v>99</v>
      </c>
      <c r="ET99" s="495" t="s">
        <v>106</v>
      </c>
      <c r="EU99" s="446">
        <v>38</v>
      </c>
      <c r="EV99" s="495" t="s">
        <v>99</v>
      </c>
      <c r="EW99" s="495" t="s">
        <v>106</v>
      </c>
      <c r="EX99" s="446">
        <v>40</v>
      </c>
      <c r="EY99" s="495" t="s">
        <v>99</v>
      </c>
      <c r="EZ99" s="495" t="s">
        <v>106</v>
      </c>
      <c r="FA99" s="446">
        <v>40</v>
      </c>
      <c r="FB99" s="495" t="s">
        <v>99</v>
      </c>
      <c r="FC99" s="495" t="s">
        <v>106</v>
      </c>
      <c r="FD99" s="446">
        <v>36</v>
      </c>
      <c r="FE99" s="495" t="s">
        <v>99</v>
      </c>
      <c r="FF99" s="495" t="s">
        <v>106</v>
      </c>
      <c r="FG99" s="458">
        <v>38</v>
      </c>
      <c r="FH99" s="495" t="s">
        <v>99</v>
      </c>
      <c r="FI99" s="495" t="s">
        <v>106</v>
      </c>
      <c r="FJ99" s="446">
        <v>35</v>
      </c>
      <c r="FK99" s="495" t="s">
        <v>99</v>
      </c>
      <c r="FL99" s="495" t="s">
        <v>106</v>
      </c>
      <c r="FM99" s="459">
        <v>40</v>
      </c>
      <c r="FN99" s="495" t="s">
        <v>99</v>
      </c>
      <c r="FO99" s="495" t="s">
        <v>106</v>
      </c>
      <c r="FP99" s="447"/>
      <c r="FQ99" s="497"/>
      <c r="FR99" s="497"/>
      <c r="FS99" s="447"/>
      <c r="FT99" s="497"/>
      <c r="FU99" s="497"/>
      <c r="FV99" s="447"/>
      <c r="FW99" s="497"/>
      <c r="FX99" s="497"/>
      <c r="FY99" s="447"/>
      <c r="FZ99" s="497"/>
      <c r="GA99" s="497"/>
      <c r="GB99" s="447"/>
      <c r="GC99" s="497"/>
      <c r="GD99" s="497"/>
      <c r="GE99" s="447"/>
      <c r="GF99" s="497"/>
      <c r="GG99" s="497"/>
      <c r="GH99" s="447"/>
      <c r="GI99" s="497"/>
      <c r="GJ99" s="497"/>
      <c r="GK99" s="447"/>
      <c r="GL99" s="497"/>
      <c r="GM99" s="497"/>
      <c r="GN99" s="447"/>
      <c r="GO99" s="497"/>
      <c r="GP99" s="497"/>
      <c r="GQ99" s="447"/>
      <c r="GR99" s="497"/>
      <c r="GS99" s="453"/>
      <c r="GT99" s="382" t="s">
        <v>75</v>
      </c>
      <c r="GU99" s="498"/>
      <c r="GV99" s="498"/>
      <c r="GW99" s="498"/>
      <c r="GX99" s="498"/>
      <c r="GY99" s="454"/>
      <c r="GZ99" s="382" t="s">
        <v>75</v>
      </c>
      <c r="HA99" s="498"/>
      <c r="HB99" s="498" t="s">
        <v>75</v>
      </c>
      <c r="HC99" s="498"/>
      <c r="HD99" s="498"/>
      <c r="HE99" s="498"/>
      <c r="HF99" s="382" t="s">
        <v>75</v>
      </c>
      <c r="HG99" s="498"/>
      <c r="HH99" s="498"/>
      <c r="HI99" s="498"/>
      <c r="HJ99" s="498"/>
      <c r="HK99" s="498"/>
      <c r="HL99" s="498"/>
      <c r="HM99" s="498"/>
      <c r="HN99" s="498"/>
      <c r="HO99" s="498"/>
      <c r="HP99" s="498"/>
      <c r="HQ99" s="498"/>
      <c r="HR99" s="498"/>
      <c r="HS99" s="498"/>
      <c r="HT99" s="498"/>
      <c r="HU99" s="498"/>
      <c r="HV99" s="498"/>
      <c r="HW99" s="498"/>
      <c r="HX99" s="315">
        <f t="shared" si="83"/>
        <v>40</v>
      </c>
      <c r="HY99" s="313"/>
      <c r="HZ99" s="121"/>
      <c r="IA99" s="38">
        <f t="shared" si="84"/>
        <v>0</v>
      </c>
      <c r="IB99" s="91">
        <f t="shared" si="85"/>
        <v>0</v>
      </c>
      <c r="IC99" s="176" t="str">
        <f t="shared" si="86"/>
        <v/>
      </c>
      <c r="IE99" s="31">
        <f t="shared" si="87"/>
        <v>40</v>
      </c>
      <c r="IG99" s="97">
        <f t="shared" si="88"/>
        <v>0</v>
      </c>
      <c r="II99" s="97">
        <f t="shared" ca="1" si="89"/>
        <v>0</v>
      </c>
      <c r="IP99" s="56">
        <f t="shared" si="90"/>
        <v>0</v>
      </c>
      <c r="IQ99" s="56">
        <f t="shared" si="91"/>
        <v>0</v>
      </c>
      <c r="IR99" s="56">
        <f t="shared" si="92"/>
        <v>0</v>
      </c>
      <c r="IS99" s="56">
        <f t="shared" si="93"/>
        <v>0</v>
      </c>
      <c r="IT99" s="56">
        <f t="shared" si="94"/>
        <v>0</v>
      </c>
      <c r="JD99" s="15">
        <f t="shared" si="95"/>
        <v>0</v>
      </c>
      <c r="JE99" s="15">
        <f t="shared" si="96"/>
        <v>0</v>
      </c>
      <c r="JF99" s="15">
        <f t="shared" si="97"/>
        <v>0</v>
      </c>
      <c r="JG99" s="15">
        <f t="shared" si="98"/>
        <v>0</v>
      </c>
      <c r="JH99" s="15">
        <f t="shared" si="99"/>
        <v>0</v>
      </c>
      <c r="JI99" s="15">
        <f t="shared" si="100"/>
        <v>0</v>
      </c>
      <c r="JJ99" s="15">
        <f t="shared" si="101"/>
        <v>0</v>
      </c>
      <c r="JK99" s="69">
        <f t="shared" si="102"/>
        <v>0</v>
      </c>
      <c r="JL99" s="39">
        <f t="shared" si="103"/>
        <v>0</v>
      </c>
      <c r="JM99" s="39">
        <f t="shared" si="104"/>
        <v>0</v>
      </c>
      <c r="JR99" s="68"/>
      <c r="JS99" s="68"/>
      <c r="JT99" s="68"/>
      <c r="JU99" s="68"/>
      <c r="JV99" s="68"/>
      <c r="JW99" s="68"/>
      <c r="JX99" s="108">
        <f t="shared" si="105"/>
        <v>0</v>
      </c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</row>
    <row r="100" spans="1:797" ht="17.45" customHeight="1">
      <c r="A100" s="146" t="str">
        <f t="shared" si="106"/>
        <v/>
      </c>
      <c r="B100" s="139" t="str">
        <f t="shared" si="82"/>
        <v>75 г</v>
      </c>
      <c r="C100" s="482" t="s">
        <v>258</v>
      </c>
      <c r="D100" s="499"/>
      <c r="E100" s="500"/>
      <c r="F100" s="486"/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  <c r="Q100" s="486"/>
      <c r="R100" s="486"/>
      <c r="S100" s="486" t="s">
        <v>259</v>
      </c>
      <c r="T100" s="505"/>
      <c r="U100" s="486"/>
      <c r="V100" s="486"/>
      <c r="W100" s="486"/>
      <c r="X100" s="486"/>
      <c r="Y100" s="486"/>
      <c r="Z100" s="486"/>
      <c r="AA100" s="486"/>
      <c r="AB100" s="501"/>
      <c r="AC100" s="486"/>
      <c r="AD100" s="501"/>
      <c r="AE100" s="486"/>
      <c r="AF100" s="486"/>
      <c r="AG100" s="486"/>
      <c r="AH100" s="486"/>
      <c r="AI100" s="486"/>
      <c r="AJ100" s="486"/>
      <c r="AK100" s="486"/>
      <c r="AL100" s="486"/>
      <c r="AM100" s="486"/>
      <c r="AN100" s="486"/>
      <c r="AO100" s="486"/>
      <c r="AP100" s="486"/>
      <c r="AQ100" s="486"/>
      <c r="AR100" s="486"/>
      <c r="AS100" s="486"/>
      <c r="AT100" s="490"/>
      <c r="AU100" s="490"/>
      <c r="AV100" s="490"/>
      <c r="AW100" s="490"/>
      <c r="AX100" s="502"/>
      <c r="AY100" s="491"/>
      <c r="AZ100" s="492"/>
      <c r="BA100" s="488" t="s">
        <v>104</v>
      </c>
      <c r="BB100" s="488" t="s">
        <v>135</v>
      </c>
      <c r="BC100" s="488"/>
      <c r="BD100" s="488"/>
      <c r="BE100" s="488"/>
      <c r="BF100" s="488" t="s">
        <v>18</v>
      </c>
      <c r="BG100" s="488"/>
      <c r="BH100" s="488"/>
      <c r="BI100" s="488"/>
      <c r="BJ100" s="488"/>
      <c r="BK100" s="488"/>
      <c r="BL100" s="488"/>
      <c r="BM100" s="488"/>
      <c r="BN100" s="488"/>
      <c r="BO100" s="488"/>
      <c r="BP100" s="488"/>
      <c r="BQ100" s="488"/>
      <c r="BR100" s="488"/>
      <c r="BS100" s="488"/>
      <c r="BT100" s="488"/>
      <c r="BU100" s="488"/>
      <c r="BV100" s="488"/>
      <c r="BW100" s="488"/>
      <c r="BX100" s="488"/>
      <c r="BY100" s="488"/>
      <c r="BZ100" s="488"/>
      <c r="CA100" s="488"/>
      <c r="CB100" s="488"/>
      <c r="CC100" s="381"/>
      <c r="CD100" s="493"/>
      <c r="CE100" s="493"/>
      <c r="CF100" s="493"/>
      <c r="CG100" s="493"/>
      <c r="CH100" s="493"/>
      <c r="CI100" s="488"/>
      <c r="CJ100" s="493"/>
      <c r="CK100" s="493"/>
      <c r="CL100" s="493" t="s">
        <v>241</v>
      </c>
      <c r="CM100" s="493"/>
      <c r="CN100" s="493"/>
      <c r="CO100" s="493"/>
      <c r="CP100" s="493"/>
      <c r="CQ100" s="493"/>
      <c r="CR100" s="493"/>
      <c r="CS100" s="493"/>
      <c r="CT100" s="493"/>
      <c r="CU100" s="493"/>
      <c r="CV100" s="493"/>
      <c r="CW100" s="493"/>
      <c r="CX100" s="493"/>
      <c r="CY100" s="493"/>
      <c r="CZ100" s="493"/>
      <c r="DA100" s="493"/>
      <c r="DB100" s="493"/>
      <c r="DC100" s="493"/>
      <c r="DD100" s="493"/>
      <c r="DE100" s="493"/>
      <c r="DF100" s="493"/>
      <c r="DG100" s="493"/>
      <c r="DH100" s="493" t="s">
        <v>276</v>
      </c>
      <c r="DI100" s="493"/>
      <c r="DJ100" s="493" t="s">
        <v>260</v>
      </c>
      <c r="DK100" s="493"/>
      <c r="DL100" s="493"/>
      <c r="DM100" s="493"/>
      <c r="DN100" s="493"/>
      <c r="DO100" s="487"/>
      <c r="DP100" s="493"/>
      <c r="DQ100" s="467">
        <v>87.6</v>
      </c>
      <c r="DR100" s="380">
        <v>9.6</v>
      </c>
      <c r="DS100" s="468"/>
      <c r="DT100" s="468"/>
      <c r="DU100" s="495"/>
      <c r="DV100" s="495"/>
      <c r="DW100" s="495"/>
      <c r="DX100" s="495"/>
      <c r="DY100" s="495"/>
      <c r="DZ100" s="495"/>
      <c r="EA100" s="495"/>
      <c r="EB100" s="495"/>
      <c r="EC100" s="495"/>
      <c r="ED100" s="495"/>
      <c r="EE100" s="495"/>
      <c r="EF100" s="495"/>
      <c r="EG100" s="495"/>
      <c r="EH100" s="495"/>
      <c r="EI100" s="495"/>
      <c r="EJ100" s="495"/>
      <c r="EK100" s="507"/>
      <c r="EL100" s="446">
        <v>40</v>
      </c>
      <c r="EM100" s="495" t="s">
        <v>99</v>
      </c>
      <c r="EN100" s="495" t="s">
        <v>106</v>
      </c>
      <c r="EO100" s="446">
        <v>40</v>
      </c>
      <c r="EP100" s="495" t="s">
        <v>99</v>
      </c>
      <c r="EQ100" s="463"/>
      <c r="ER100" s="446">
        <v>40</v>
      </c>
      <c r="ES100" s="495" t="s">
        <v>99</v>
      </c>
      <c r="ET100" s="495" t="s">
        <v>106</v>
      </c>
      <c r="EU100" s="446">
        <v>38</v>
      </c>
      <c r="EV100" s="495" t="s">
        <v>99</v>
      </c>
      <c r="EW100" s="495" t="s">
        <v>106</v>
      </c>
      <c r="EX100" s="446">
        <v>40</v>
      </c>
      <c r="EY100" s="495" t="s">
        <v>99</v>
      </c>
      <c r="EZ100" s="495" t="s">
        <v>106</v>
      </c>
      <c r="FA100" s="446">
        <v>40</v>
      </c>
      <c r="FB100" s="495" t="s">
        <v>99</v>
      </c>
      <c r="FC100" s="495" t="s">
        <v>106</v>
      </c>
      <c r="FD100" s="446">
        <v>36</v>
      </c>
      <c r="FE100" s="495" t="s">
        <v>99</v>
      </c>
      <c r="FF100" s="495" t="s">
        <v>106</v>
      </c>
      <c r="FG100" s="458">
        <v>38</v>
      </c>
      <c r="FH100" s="495" t="s">
        <v>99</v>
      </c>
      <c r="FI100" s="495" t="s">
        <v>106</v>
      </c>
      <c r="FJ100" s="446">
        <v>35</v>
      </c>
      <c r="FK100" s="495" t="s">
        <v>99</v>
      </c>
      <c r="FL100" s="495" t="s">
        <v>106</v>
      </c>
      <c r="FM100" s="459">
        <v>40</v>
      </c>
      <c r="FN100" s="495" t="s">
        <v>99</v>
      </c>
      <c r="FO100" s="495" t="s">
        <v>106</v>
      </c>
      <c r="FP100" s="447"/>
      <c r="FQ100" s="497"/>
      <c r="FR100" s="497"/>
      <c r="FS100" s="447"/>
      <c r="FT100" s="497"/>
      <c r="FU100" s="497"/>
      <c r="FV100" s="447"/>
      <c r="FW100" s="497"/>
      <c r="FX100" s="497"/>
      <c r="FY100" s="447"/>
      <c r="FZ100" s="497"/>
      <c r="GA100" s="497"/>
      <c r="GB100" s="447"/>
      <c r="GC100" s="497"/>
      <c r="GD100" s="497"/>
      <c r="GE100" s="447"/>
      <c r="GF100" s="497"/>
      <c r="GG100" s="497"/>
      <c r="GH100" s="447"/>
      <c r="GI100" s="497"/>
      <c r="GJ100" s="497"/>
      <c r="GK100" s="447"/>
      <c r="GL100" s="497"/>
      <c r="GM100" s="497"/>
      <c r="GN100" s="447"/>
      <c r="GO100" s="497"/>
      <c r="GP100" s="497"/>
      <c r="GQ100" s="447"/>
      <c r="GR100" s="497"/>
      <c r="GS100" s="453"/>
      <c r="GT100" s="382" t="s">
        <v>75</v>
      </c>
      <c r="GU100" s="498"/>
      <c r="GV100" s="498"/>
      <c r="GW100" s="498"/>
      <c r="GX100" s="498"/>
      <c r="GY100" s="454"/>
      <c r="GZ100" s="382" t="s">
        <v>75</v>
      </c>
      <c r="HA100" s="498"/>
      <c r="HB100" s="498" t="s">
        <v>75</v>
      </c>
      <c r="HC100" s="498"/>
      <c r="HD100" s="498"/>
      <c r="HE100" s="498"/>
      <c r="HF100" s="382" t="s">
        <v>75</v>
      </c>
      <c r="HG100" s="498"/>
      <c r="HH100" s="498"/>
      <c r="HI100" s="498"/>
      <c r="HJ100" s="498"/>
      <c r="HK100" s="498"/>
      <c r="HL100" s="498"/>
      <c r="HM100" s="498"/>
      <c r="HN100" s="498"/>
      <c r="HO100" s="498"/>
      <c r="HP100" s="498"/>
      <c r="HQ100" s="498"/>
      <c r="HR100" s="498"/>
      <c r="HS100" s="498"/>
      <c r="HT100" s="498"/>
      <c r="HU100" s="498"/>
      <c r="HV100" s="498"/>
      <c r="HW100" s="498"/>
      <c r="HX100" s="315">
        <f t="shared" si="83"/>
        <v>40</v>
      </c>
      <c r="HY100" s="313"/>
      <c r="HZ100" s="121"/>
      <c r="IA100" s="38">
        <f t="shared" si="84"/>
        <v>0</v>
      </c>
      <c r="IB100" s="91">
        <f t="shared" si="85"/>
        <v>0</v>
      </c>
      <c r="IC100" s="176" t="str">
        <f t="shared" si="86"/>
        <v/>
      </c>
      <c r="IE100" s="31">
        <f t="shared" si="87"/>
        <v>40</v>
      </c>
      <c r="IG100" s="97">
        <f t="shared" si="88"/>
        <v>0</v>
      </c>
      <c r="II100" s="97">
        <f t="shared" ca="1" si="89"/>
        <v>0</v>
      </c>
      <c r="IP100" s="56">
        <f t="shared" si="90"/>
        <v>0</v>
      </c>
      <c r="IQ100" s="56">
        <f t="shared" si="91"/>
        <v>0</v>
      </c>
      <c r="IR100" s="56">
        <f t="shared" si="92"/>
        <v>0</v>
      </c>
      <c r="IS100" s="56">
        <f t="shared" si="93"/>
        <v>0</v>
      </c>
      <c r="IT100" s="56">
        <f t="shared" si="94"/>
        <v>0</v>
      </c>
      <c r="JD100" s="15">
        <f t="shared" si="95"/>
        <v>0</v>
      </c>
      <c r="JE100" s="15">
        <f t="shared" si="96"/>
        <v>0</v>
      </c>
      <c r="JF100" s="15">
        <f t="shared" si="97"/>
        <v>0</v>
      </c>
      <c r="JG100" s="15">
        <f t="shared" si="98"/>
        <v>0</v>
      </c>
      <c r="JH100" s="15">
        <f t="shared" si="99"/>
        <v>0</v>
      </c>
      <c r="JI100" s="15">
        <f t="shared" si="100"/>
        <v>0</v>
      </c>
      <c r="JJ100" s="15">
        <f t="shared" si="101"/>
        <v>0</v>
      </c>
      <c r="JK100" s="69">
        <f t="shared" si="102"/>
        <v>0</v>
      </c>
      <c r="JL100" s="39">
        <f t="shared" si="103"/>
        <v>0</v>
      </c>
      <c r="JM100" s="39">
        <f t="shared" si="104"/>
        <v>0</v>
      </c>
      <c r="JR100" s="68"/>
      <c r="JS100" s="68"/>
      <c r="JT100" s="68"/>
      <c r="JU100" s="68"/>
      <c r="JV100" s="68"/>
      <c r="JW100" s="68"/>
      <c r="JX100" s="108">
        <f t="shared" si="105"/>
        <v>0</v>
      </c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</row>
    <row r="101" spans="1:797" ht="17.45" customHeight="1">
      <c r="A101" s="146" t="str">
        <f t="shared" si="106"/>
        <v/>
      </c>
      <c r="B101" s="139" t="str">
        <f t="shared" si="82"/>
        <v>125 г</v>
      </c>
      <c r="C101" s="482" t="s">
        <v>218</v>
      </c>
      <c r="D101" s="499"/>
      <c r="E101" s="500"/>
      <c r="F101" s="486"/>
      <c r="G101" s="486"/>
      <c r="H101" s="486"/>
      <c r="I101" s="486"/>
      <c r="J101" s="486" t="s">
        <v>219</v>
      </c>
      <c r="K101" s="505"/>
      <c r="L101" s="489"/>
      <c r="M101" s="486"/>
      <c r="N101" s="486"/>
      <c r="O101" s="486"/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6"/>
      <c r="AA101" s="486"/>
      <c r="AB101" s="486"/>
      <c r="AC101" s="486"/>
      <c r="AD101" s="505"/>
      <c r="AE101" s="505"/>
      <c r="AF101" s="486"/>
      <c r="AG101" s="486"/>
      <c r="AH101" s="486"/>
      <c r="AI101" s="486"/>
      <c r="AJ101" s="486"/>
      <c r="AK101" s="486"/>
      <c r="AL101" s="486"/>
      <c r="AM101" s="486"/>
      <c r="AN101" s="486"/>
      <c r="AO101" s="486"/>
      <c r="AP101" s="486"/>
      <c r="AQ101" s="486"/>
      <c r="AR101" s="486"/>
      <c r="AS101" s="486"/>
      <c r="AT101" s="490"/>
      <c r="AU101" s="490"/>
      <c r="AV101" s="490"/>
      <c r="AW101" s="490"/>
      <c r="AX101" s="502"/>
      <c r="AY101" s="491"/>
      <c r="AZ101" s="492"/>
      <c r="BA101" s="488" t="s">
        <v>104</v>
      </c>
      <c r="BB101" s="488" t="s">
        <v>108</v>
      </c>
      <c r="BC101" s="488"/>
      <c r="BD101" s="488"/>
      <c r="BE101" s="488"/>
      <c r="BF101" s="488"/>
      <c r="BG101" s="488"/>
      <c r="BH101" s="488" t="s">
        <v>19</v>
      </c>
      <c r="BI101" s="488"/>
      <c r="BJ101" s="488"/>
      <c r="BK101" s="488"/>
      <c r="BL101" s="488"/>
      <c r="BM101" s="488"/>
      <c r="BN101" s="488"/>
      <c r="BO101" s="488"/>
      <c r="BP101" s="488"/>
      <c r="BQ101" s="488"/>
      <c r="BR101" s="488"/>
      <c r="BS101" s="488"/>
      <c r="BT101" s="488"/>
      <c r="BU101" s="488"/>
      <c r="BV101" s="488"/>
      <c r="BW101" s="488"/>
      <c r="BX101" s="488"/>
      <c r="BY101" s="488"/>
      <c r="BZ101" s="488"/>
      <c r="CA101" s="488"/>
      <c r="CB101" s="488"/>
      <c r="CC101" s="381"/>
      <c r="CD101" s="493"/>
      <c r="CE101" s="493"/>
      <c r="CF101" s="493"/>
      <c r="CG101" s="493"/>
      <c r="CH101" s="493"/>
      <c r="CI101" s="488"/>
      <c r="CJ101" s="493"/>
      <c r="CK101" s="493"/>
      <c r="CL101" s="493" t="s">
        <v>241</v>
      </c>
      <c r="CM101" s="493"/>
      <c r="CN101" s="493"/>
      <c r="CO101" s="493"/>
      <c r="CP101" s="493"/>
      <c r="CQ101" s="493"/>
      <c r="CR101" s="493"/>
      <c r="CS101" s="493"/>
      <c r="CT101" s="493"/>
      <c r="CU101" s="493"/>
      <c r="CV101" s="493"/>
      <c r="CW101" s="493"/>
      <c r="CX101" s="493"/>
      <c r="CY101" s="493"/>
      <c r="CZ101" s="493"/>
      <c r="DA101" s="493"/>
      <c r="DB101" s="493"/>
      <c r="DC101" s="493"/>
      <c r="DD101" s="493"/>
      <c r="DE101" s="493"/>
      <c r="DF101" s="493"/>
      <c r="DG101" s="493"/>
      <c r="DH101" s="493" t="s">
        <v>276</v>
      </c>
      <c r="DI101" s="493"/>
      <c r="DJ101" s="493" t="s">
        <v>220</v>
      </c>
      <c r="DK101" s="493"/>
      <c r="DL101" s="493"/>
      <c r="DM101" s="493"/>
      <c r="DN101" s="493"/>
      <c r="DO101" s="487"/>
      <c r="DP101" s="493"/>
      <c r="DQ101" s="467">
        <v>13.93</v>
      </c>
      <c r="DR101" s="380">
        <v>13.9</v>
      </c>
      <c r="DS101" s="468"/>
      <c r="DT101" s="468"/>
      <c r="DU101" s="495"/>
      <c r="DV101" s="495"/>
      <c r="DW101" s="495"/>
      <c r="DX101" s="495"/>
      <c r="DY101" s="495"/>
      <c r="DZ101" s="495"/>
      <c r="EA101" s="495"/>
      <c r="EB101" s="495"/>
      <c r="EC101" s="495"/>
      <c r="ED101" s="495"/>
      <c r="EE101" s="495"/>
      <c r="EF101" s="495"/>
      <c r="EG101" s="495"/>
      <c r="EH101" s="495"/>
      <c r="EI101" s="495"/>
      <c r="EJ101" s="495"/>
      <c r="EK101" s="495"/>
      <c r="EL101" s="446">
        <v>53</v>
      </c>
      <c r="EM101" s="495" t="s">
        <v>74</v>
      </c>
      <c r="EN101" s="495" t="s">
        <v>106</v>
      </c>
      <c r="EO101" s="446">
        <v>53</v>
      </c>
      <c r="EP101" s="495" t="s">
        <v>74</v>
      </c>
      <c r="EQ101" s="463"/>
      <c r="ER101" s="446">
        <v>53</v>
      </c>
      <c r="ES101" s="495" t="s">
        <v>74</v>
      </c>
      <c r="ET101" s="495" t="s">
        <v>106</v>
      </c>
      <c r="EU101" s="446">
        <v>53</v>
      </c>
      <c r="EV101" s="495" t="s">
        <v>74</v>
      </c>
      <c r="EW101" s="495" t="s">
        <v>106</v>
      </c>
      <c r="EX101" s="446">
        <v>51</v>
      </c>
      <c r="EY101" s="495" t="s">
        <v>74</v>
      </c>
      <c r="EZ101" s="495" t="s">
        <v>106</v>
      </c>
      <c r="FA101" s="446">
        <v>56</v>
      </c>
      <c r="FB101" s="495" t="s">
        <v>74</v>
      </c>
      <c r="FC101" s="495" t="s">
        <v>106</v>
      </c>
      <c r="FD101" s="446">
        <v>51</v>
      </c>
      <c r="FE101" s="495" t="s">
        <v>74</v>
      </c>
      <c r="FF101" s="495" t="s">
        <v>106</v>
      </c>
      <c r="FG101" s="446">
        <v>51</v>
      </c>
      <c r="FH101" s="495" t="s">
        <v>74</v>
      </c>
      <c r="FI101" s="495" t="s">
        <v>106</v>
      </c>
      <c r="FJ101" s="446">
        <v>49</v>
      </c>
      <c r="FK101" s="495" t="s">
        <v>74</v>
      </c>
      <c r="FL101" s="495" t="s">
        <v>106</v>
      </c>
      <c r="FM101" s="446">
        <v>53</v>
      </c>
      <c r="FN101" s="495" t="s">
        <v>74</v>
      </c>
      <c r="FO101" s="495" t="s">
        <v>106</v>
      </c>
      <c r="FP101" s="447"/>
      <c r="FQ101" s="497"/>
      <c r="FR101" s="497"/>
      <c r="FS101" s="447"/>
      <c r="FT101" s="497"/>
      <c r="FU101" s="497"/>
      <c r="FV101" s="447"/>
      <c r="FW101" s="497"/>
      <c r="FX101" s="497"/>
      <c r="FY101" s="447"/>
      <c r="FZ101" s="497"/>
      <c r="GA101" s="497"/>
      <c r="GB101" s="447"/>
      <c r="GC101" s="497"/>
      <c r="GD101" s="497"/>
      <c r="GE101" s="447"/>
      <c r="GF101" s="497"/>
      <c r="GG101" s="497"/>
      <c r="GH101" s="447"/>
      <c r="GI101" s="497"/>
      <c r="GJ101" s="497"/>
      <c r="GK101" s="447"/>
      <c r="GL101" s="497"/>
      <c r="GM101" s="497"/>
      <c r="GN101" s="447"/>
      <c r="GO101" s="497"/>
      <c r="GP101" s="497"/>
      <c r="GQ101" s="447"/>
      <c r="GR101" s="497"/>
      <c r="GS101" s="453"/>
      <c r="GT101" s="382" t="s">
        <v>75</v>
      </c>
      <c r="GU101" s="498"/>
      <c r="GV101" s="498"/>
      <c r="GW101" s="498"/>
      <c r="GX101" s="498"/>
      <c r="GY101" s="454"/>
      <c r="GZ101" s="382" t="s">
        <v>75</v>
      </c>
      <c r="HA101" s="498"/>
      <c r="HB101" s="498" t="s">
        <v>75</v>
      </c>
      <c r="HC101" s="498"/>
      <c r="HD101" s="498"/>
      <c r="HE101" s="498"/>
      <c r="HF101" s="382" t="s">
        <v>75</v>
      </c>
      <c r="HG101" s="498"/>
      <c r="HH101" s="498"/>
      <c r="HI101" s="498"/>
      <c r="HJ101" s="498"/>
      <c r="HK101" s="498"/>
      <c r="HL101" s="498"/>
      <c r="HM101" s="498"/>
      <c r="HN101" s="498"/>
      <c r="HO101" s="498"/>
      <c r="HP101" s="498"/>
      <c r="HQ101" s="498"/>
      <c r="HR101" s="498"/>
      <c r="HS101" s="498"/>
      <c r="HT101" s="498"/>
      <c r="HU101" s="498"/>
      <c r="HV101" s="498"/>
      <c r="HW101" s="498"/>
      <c r="HX101" s="315">
        <f t="shared" si="83"/>
        <v>53</v>
      </c>
      <c r="HY101" s="313"/>
      <c r="HZ101" s="121"/>
      <c r="IA101" s="38">
        <f t="shared" si="84"/>
        <v>0</v>
      </c>
      <c r="IB101" s="91">
        <f t="shared" si="85"/>
        <v>0</v>
      </c>
      <c r="IC101" s="176" t="str">
        <f t="shared" si="86"/>
        <v/>
      </c>
      <c r="IE101" s="31">
        <f t="shared" si="87"/>
        <v>53</v>
      </c>
      <c r="IG101" s="97">
        <f t="shared" si="88"/>
        <v>0</v>
      </c>
      <c r="II101" s="97">
        <f t="shared" ca="1" si="89"/>
        <v>0</v>
      </c>
      <c r="IP101" s="56">
        <f t="shared" si="90"/>
        <v>0</v>
      </c>
      <c r="IQ101" s="56">
        <f t="shared" si="91"/>
        <v>0</v>
      </c>
      <c r="IR101" s="56">
        <f t="shared" si="92"/>
        <v>0</v>
      </c>
      <c r="IS101" s="56">
        <f t="shared" si="93"/>
        <v>0</v>
      </c>
      <c r="IT101" s="56">
        <f t="shared" si="94"/>
        <v>0</v>
      </c>
      <c r="JD101" s="15">
        <f t="shared" si="95"/>
        <v>0</v>
      </c>
      <c r="JE101" s="15">
        <f t="shared" si="96"/>
        <v>0</v>
      </c>
      <c r="JF101" s="15">
        <f t="shared" si="97"/>
        <v>0</v>
      </c>
      <c r="JG101" s="15">
        <f t="shared" si="98"/>
        <v>0</v>
      </c>
      <c r="JH101" s="15">
        <f t="shared" si="99"/>
        <v>0</v>
      </c>
      <c r="JI101" s="15">
        <f t="shared" si="100"/>
        <v>0</v>
      </c>
      <c r="JJ101" s="15">
        <f t="shared" si="101"/>
        <v>0</v>
      </c>
      <c r="JK101" s="69">
        <f t="shared" si="102"/>
        <v>0</v>
      </c>
      <c r="JL101" s="39">
        <f t="shared" si="103"/>
        <v>0</v>
      </c>
      <c r="JM101" s="39">
        <f t="shared" si="104"/>
        <v>0</v>
      </c>
      <c r="JR101" s="68"/>
      <c r="JS101" s="68"/>
      <c r="JT101" s="68"/>
      <c r="JU101" s="68"/>
      <c r="JV101" s="68"/>
      <c r="JW101" s="68"/>
      <c r="JX101" s="108">
        <f t="shared" si="105"/>
        <v>0</v>
      </c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</row>
    <row r="102" spans="1:797" ht="17.45" hidden="1" customHeight="1">
      <c r="A102" s="146" t="str">
        <f t="shared" si="106"/>
        <v/>
      </c>
      <c r="B102" s="139" t="str">
        <f t="shared" si="82"/>
        <v>150 г</v>
      </c>
      <c r="C102" s="482" t="s">
        <v>277</v>
      </c>
      <c r="D102" s="499"/>
      <c r="E102" s="500"/>
      <c r="F102" s="486"/>
      <c r="G102" s="486"/>
      <c r="H102" s="486"/>
      <c r="I102" s="306"/>
      <c r="J102" s="486" t="s">
        <v>278</v>
      </c>
      <c r="K102" s="486"/>
      <c r="L102" s="489"/>
      <c r="M102" s="486"/>
      <c r="N102" s="486"/>
      <c r="O102" s="486"/>
      <c r="P102" s="486"/>
      <c r="Q102" s="486"/>
      <c r="R102" s="505"/>
      <c r="S102" s="505"/>
      <c r="T102" s="486"/>
      <c r="U102" s="505"/>
      <c r="V102" s="505"/>
      <c r="W102" s="489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486"/>
      <c r="AL102" s="486"/>
      <c r="AM102" s="486"/>
      <c r="AN102" s="486"/>
      <c r="AO102" s="486"/>
      <c r="AP102" s="486"/>
      <c r="AQ102" s="486"/>
      <c r="AR102" s="486"/>
      <c r="AS102" s="486"/>
      <c r="AT102" s="490"/>
      <c r="AU102" s="490"/>
      <c r="AV102" s="490"/>
      <c r="AW102" s="490"/>
      <c r="AX102" s="502"/>
      <c r="AY102" s="491"/>
      <c r="AZ102" s="492"/>
      <c r="BA102" s="488" t="s">
        <v>136</v>
      </c>
      <c r="BB102" s="488" t="s">
        <v>137</v>
      </c>
      <c r="BC102" s="488"/>
      <c r="BD102" s="488"/>
      <c r="BE102" s="488"/>
      <c r="BF102" s="488"/>
      <c r="BG102" s="488"/>
      <c r="BH102" s="488" t="s">
        <v>19</v>
      </c>
      <c r="BI102" s="488"/>
      <c r="BJ102" s="488"/>
      <c r="BK102" s="488"/>
      <c r="BL102" s="488"/>
      <c r="BM102" s="488"/>
      <c r="BN102" s="488"/>
      <c r="BO102" s="488"/>
      <c r="BP102" s="488"/>
      <c r="BQ102" s="488"/>
      <c r="BR102" s="488"/>
      <c r="BS102" s="488"/>
      <c r="BT102" s="488"/>
      <c r="BU102" s="488"/>
      <c r="BV102" s="488"/>
      <c r="BW102" s="488"/>
      <c r="BX102" s="488"/>
      <c r="BY102" s="488"/>
      <c r="BZ102" s="488"/>
      <c r="CA102" s="488"/>
      <c r="CB102" s="488"/>
      <c r="CC102" s="381"/>
      <c r="CD102" s="493"/>
      <c r="CE102" s="493"/>
      <c r="CF102" s="493"/>
      <c r="CG102" s="493"/>
      <c r="CH102" s="493"/>
      <c r="CI102" s="488"/>
      <c r="CJ102" s="493"/>
      <c r="CK102" s="493"/>
      <c r="CL102" s="493" t="s">
        <v>241</v>
      </c>
      <c r="CM102" s="493"/>
      <c r="CN102" s="493"/>
      <c r="CO102" s="493"/>
      <c r="CP102" s="493"/>
      <c r="CQ102" s="493"/>
      <c r="CR102" s="493"/>
      <c r="CS102" s="493"/>
      <c r="CT102" s="493"/>
      <c r="CU102" s="493"/>
      <c r="CV102" s="493"/>
      <c r="CW102" s="493"/>
      <c r="CX102" s="493"/>
      <c r="CY102" s="493"/>
      <c r="CZ102" s="493"/>
      <c r="DA102" s="493"/>
      <c r="DB102" s="493"/>
      <c r="DC102" s="493"/>
      <c r="DD102" s="493"/>
      <c r="DE102" s="493"/>
      <c r="DF102" s="493"/>
      <c r="DG102" s="493"/>
      <c r="DH102" s="493" t="s">
        <v>275</v>
      </c>
      <c r="DI102" s="493"/>
      <c r="DJ102" s="493" t="s">
        <v>279</v>
      </c>
      <c r="DK102" s="493"/>
      <c r="DL102" s="493"/>
      <c r="DM102" s="493"/>
      <c r="DN102" s="493"/>
      <c r="DO102" s="487"/>
      <c r="DP102" s="493"/>
      <c r="DQ102" s="467">
        <v>3.37</v>
      </c>
      <c r="DR102" s="380">
        <v>14.86</v>
      </c>
      <c r="DS102" s="468"/>
      <c r="DT102" s="468"/>
      <c r="DU102" s="495"/>
      <c r="DV102" s="495"/>
      <c r="DW102" s="495"/>
      <c r="DX102" s="495"/>
      <c r="DY102" s="495"/>
      <c r="DZ102" s="495"/>
      <c r="EA102" s="495"/>
      <c r="EB102" s="495"/>
      <c r="EC102" s="495"/>
      <c r="ED102" s="495"/>
      <c r="EE102" s="495"/>
      <c r="EF102" s="495"/>
      <c r="EG102" s="495"/>
      <c r="EH102" s="495"/>
      <c r="EI102" s="495"/>
      <c r="EJ102" s="495"/>
      <c r="EK102" s="495"/>
      <c r="EL102" s="446">
        <v>77</v>
      </c>
      <c r="EM102" s="495" t="s">
        <v>102</v>
      </c>
      <c r="EN102" s="495" t="s">
        <v>95</v>
      </c>
      <c r="EO102" s="446">
        <v>77</v>
      </c>
      <c r="EP102" s="495" t="s">
        <v>102</v>
      </c>
      <c r="EQ102" s="463"/>
      <c r="ER102" s="446">
        <v>77</v>
      </c>
      <c r="ES102" s="495" t="s">
        <v>102</v>
      </c>
      <c r="ET102" s="495" t="s">
        <v>95</v>
      </c>
      <c r="EU102" s="446">
        <v>77</v>
      </c>
      <c r="EV102" s="495" t="s">
        <v>102</v>
      </c>
      <c r="EW102" s="495" t="s">
        <v>95</v>
      </c>
      <c r="EX102" s="446">
        <v>57</v>
      </c>
      <c r="EY102" s="495" t="s">
        <v>102</v>
      </c>
      <c r="EZ102" s="495" t="s">
        <v>95</v>
      </c>
      <c r="FA102" s="446">
        <v>57</v>
      </c>
      <c r="FB102" s="495" t="s">
        <v>102</v>
      </c>
      <c r="FC102" s="495" t="s">
        <v>95</v>
      </c>
      <c r="FD102" s="446">
        <v>57</v>
      </c>
      <c r="FE102" s="495" t="s">
        <v>102</v>
      </c>
      <c r="FF102" s="495" t="s">
        <v>95</v>
      </c>
      <c r="FG102" s="446">
        <v>55</v>
      </c>
      <c r="FH102" s="495" t="s">
        <v>102</v>
      </c>
      <c r="FI102" s="495" t="s">
        <v>95</v>
      </c>
      <c r="FJ102" s="446">
        <v>59</v>
      </c>
      <c r="FK102" s="495" t="s">
        <v>102</v>
      </c>
      <c r="FL102" s="495" t="s">
        <v>95</v>
      </c>
      <c r="FM102" s="446">
        <v>77</v>
      </c>
      <c r="FN102" s="495" t="s">
        <v>102</v>
      </c>
      <c r="FO102" s="495" t="s">
        <v>95</v>
      </c>
      <c r="FP102" s="447"/>
      <c r="FQ102" s="497"/>
      <c r="FR102" s="497"/>
      <c r="FS102" s="447"/>
      <c r="FT102" s="497"/>
      <c r="FU102" s="497"/>
      <c r="FV102" s="447"/>
      <c r="FW102" s="497"/>
      <c r="FX102" s="497"/>
      <c r="FY102" s="447"/>
      <c r="FZ102" s="497"/>
      <c r="GA102" s="497"/>
      <c r="GB102" s="447"/>
      <c r="GC102" s="497"/>
      <c r="GD102" s="497"/>
      <c r="GE102" s="447"/>
      <c r="GF102" s="497"/>
      <c r="GG102" s="497"/>
      <c r="GH102" s="447"/>
      <c r="GI102" s="497"/>
      <c r="GJ102" s="497"/>
      <c r="GK102" s="447"/>
      <c r="GL102" s="497"/>
      <c r="GM102" s="497"/>
      <c r="GN102" s="447"/>
      <c r="GO102" s="497"/>
      <c r="GP102" s="497"/>
      <c r="GQ102" s="447"/>
      <c r="GR102" s="497"/>
      <c r="GS102" s="453"/>
      <c r="GT102" s="382" t="s">
        <v>75</v>
      </c>
      <c r="GU102" s="498"/>
      <c r="GV102" s="498"/>
      <c r="GW102" s="498"/>
      <c r="GX102" s="498"/>
      <c r="GY102" s="454"/>
      <c r="GZ102" s="382" t="s">
        <v>75</v>
      </c>
      <c r="HA102" s="498" t="s">
        <v>76</v>
      </c>
      <c r="HB102" s="498" t="s">
        <v>96</v>
      </c>
      <c r="HC102" s="498"/>
      <c r="HD102" s="498"/>
      <c r="HE102" s="498"/>
      <c r="HF102" s="382" t="s">
        <v>75</v>
      </c>
      <c r="HG102" s="498"/>
      <c r="HH102" s="498" t="s">
        <v>129</v>
      </c>
      <c r="HI102" s="498"/>
      <c r="HJ102" s="498"/>
      <c r="HK102" s="498" t="s">
        <v>130</v>
      </c>
      <c r="HL102" s="498" t="s">
        <v>131</v>
      </c>
      <c r="HM102" s="498" t="s">
        <v>132</v>
      </c>
      <c r="HN102" s="498" t="s">
        <v>133</v>
      </c>
      <c r="HO102" s="498"/>
      <c r="HP102" s="498"/>
      <c r="HQ102" s="498"/>
      <c r="HR102" s="498"/>
      <c r="HS102" s="498"/>
      <c r="HT102" s="498"/>
      <c r="HU102" s="498"/>
      <c r="HV102" s="498"/>
      <c r="HW102" s="498"/>
      <c r="HX102" s="315">
        <f t="shared" si="83"/>
        <v>77</v>
      </c>
      <c r="HY102" s="313"/>
      <c r="HZ102" s="131"/>
      <c r="IA102" s="38">
        <f t="shared" si="84"/>
        <v>0</v>
      </c>
      <c r="IB102" s="91">
        <f t="shared" si="85"/>
        <v>0</v>
      </c>
      <c r="IC102" s="176" t="str">
        <f t="shared" si="86"/>
        <v/>
      </c>
      <c r="IE102" s="31">
        <f t="shared" si="87"/>
        <v>77</v>
      </c>
      <c r="IG102" s="97">
        <f t="shared" si="88"/>
        <v>0</v>
      </c>
      <c r="II102" s="97">
        <f t="shared" ca="1" si="89"/>
        <v>0</v>
      </c>
      <c r="IP102" s="56">
        <f t="shared" si="90"/>
        <v>0</v>
      </c>
      <c r="IQ102" s="56">
        <f t="shared" si="91"/>
        <v>0</v>
      </c>
      <c r="IR102" s="56">
        <f t="shared" si="92"/>
        <v>0</v>
      </c>
      <c r="IS102" s="56">
        <f t="shared" si="93"/>
        <v>0</v>
      </c>
      <c r="IT102" s="56">
        <f t="shared" si="94"/>
        <v>0</v>
      </c>
      <c r="JD102" s="15">
        <f t="shared" si="95"/>
        <v>0</v>
      </c>
      <c r="JE102" s="15">
        <f t="shared" si="96"/>
        <v>0</v>
      </c>
      <c r="JF102" s="15">
        <f t="shared" si="97"/>
        <v>0</v>
      </c>
      <c r="JG102" s="15">
        <f t="shared" si="98"/>
        <v>0</v>
      </c>
      <c r="JH102" s="15">
        <f t="shared" si="99"/>
        <v>0</v>
      </c>
      <c r="JI102" s="15">
        <f t="shared" si="100"/>
        <v>0</v>
      </c>
      <c r="JJ102" s="15">
        <f t="shared" si="101"/>
        <v>0</v>
      </c>
      <c r="JK102" s="69">
        <f t="shared" si="102"/>
        <v>0</v>
      </c>
      <c r="JL102" s="39">
        <f t="shared" si="103"/>
        <v>0</v>
      </c>
      <c r="JM102" s="39">
        <f t="shared" si="104"/>
        <v>0</v>
      </c>
      <c r="JR102" s="68"/>
      <c r="JS102" s="68"/>
      <c r="JT102" s="68"/>
      <c r="JU102" s="68"/>
      <c r="JV102" s="68"/>
      <c r="JW102" s="68"/>
      <c r="JX102" s="108">
        <f t="shared" si="105"/>
        <v>0</v>
      </c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</row>
    <row r="103" spans="1:797" ht="17.25" hidden="1" customHeight="1">
      <c r="A103" s="146" t="str">
        <f t="shared" si="106"/>
        <v/>
      </c>
      <c r="B103" s="139" t="str">
        <f t="shared" si="82"/>
        <v>90 г</v>
      </c>
      <c r="C103" s="482" t="s">
        <v>109</v>
      </c>
      <c r="D103" s="499"/>
      <c r="E103" s="500"/>
      <c r="F103" s="486"/>
      <c r="G103" s="486"/>
      <c r="H103" s="486"/>
      <c r="I103" s="486"/>
      <c r="J103" s="486"/>
      <c r="K103" s="486"/>
      <c r="L103" s="486"/>
      <c r="M103" s="486"/>
      <c r="N103" s="486"/>
      <c r="O103" s="486"/>
      <c r="P103" s="486"/>
      <c r="Q103" s="486"/>
      <c r="R103" s="486" t="s">
        <v>140</v>
      </c>
      <c r="S103" s="486"/>
      <c r="T103" s="505"/>
      <c r="U103" s="486"/>
      <c r="V103" s="486"/>
      <c r="W103" s="486"/>
      <c r="X103" s="486"/>
      <c r="Y103" s="486"/>
      <c r="Z103" s="486"/>
      <c r="AA103" s="486"/>
      <c r="AB103" s="486"/>
      <c r="AC103" s="486"/>
      <c r="AD103" s="505"/>
      <c r="AE103" s="505"/>
      <c r="AF103" s="486"/>
      <c r="AG103" s="486"/>
      <c r="AH103" s="486"/>
      <c r="AI103" s="486"/>
      <c r="AJ103" s="486"/>
      <c r="AK103" s="486"/>
      <c r="AL103" s="486"/>
      <c r="AM103" s="486"/>
      <c r="AN103" s="486"/>
      <c r="AO103" s="486"/>
      <c r="AP103" s="486"/>
      <c r="AQ103" s="486"/>
      <c r="AR103" s="486"/>
      <c r="AS103" s="486"/>
      <c r="AT103" s="490"/>
      <c r="AU103" s="490"/>
      <c r="AV103" s="490"/>
      <c r="AW103" s="490"/>
      <c r="AX103" s="502"/>
      <c r="AY103" s="491"/>
      <c r="AZ103" s="492"/>
      <c r="BA103" s="488" t="s">
        <v>104</v>
      </c>
      <c r="BB103" s="488" t="s">
        <v>108</v>
      </c>
      <c r="BC103" s="488"/>
      <c r="BD103" s="488"/>
      <c r="BE103" s="488"/>
      <c r="BF103" s="488"/>
      <c r="BG103" s="488"/>
      <c r="BH103" s="488" t="s">
        <v>19</v>
      </c>
      <c r="BI103" s="488"/>
      <c r="BJ103" s="488"/>
      <c r="BK103" s="488"/>
      <c r="BL103" s="488"/>
      <c r="BM103" s="488"/>
      <c r="BN103" s="488"/>
      <c r="BO103" s="488"/>
      <c r="BP103" s="488"/>
      <c r="BQ103" s="488"/>
      <c r="BR103" s="488"/>
      <c r="BS103" s="488"/>
      <c r="BT103" s="488"/>
      <c r="BU103" s="488"/>
      <c r="BV103" s="488"/>
      <c r="BW103" s="488"/>
      <c r="BX103" s="488"/>
      <c r="BY103" s="488"/>
      <c r="BZ103" s="488"/>
      <c r="CA103" s="488"/>
      <c r="CB103" s="488"/>
      <c r="CC103" s="381"/>
      <c r="CD103" s="493"/>
      <c r="CE103" s="493"/>
      <c r="CF103" s="493"/>
      <c r="CG103" s="493"/>
      <c r="CH103" s="493"/>
      <c r="CI103" s="488"/>
      <c r="CJ103" s="493"/>
      <c r="CK103" s="493"/>
      <c r="CL103" s="493"/>
      <c r="CM103" s="493"/>
      <c r="CN103" s="493"/>
      <c r="CO103" s="493"/>
      <c r="CP103" s="493"/>
      <c r="CQ103" s="493"/>
      <c r="CR103" s="493"/>
      <c r="CS103" s="493"/>
      <c r="CT103" s="493"/>
      <c r="CU103" s="493"/>
      <c r="CV103" s="493"/>
      <c r="CW103" s="493"/>
      <c r="CX103" s="493"/>
      <c r="CY103" s="493"/>
      <c r="CZ103" s="493"/>
      <c r="DA103" s="493"/>
      <c r="DB103" s="493"/>
      <c r="DC103" s="493"/>
      <c r="DD103" s="493"/>
      <c r="DE103" s="493"/>
      <c r="DF103" s="493"/>
      <c r="DG103" s="493"/>
      <c r="DH103" s="493" t="s">
        <v>276</v>
      </c>
      <c r="DI103" s="493"/>
      <c r="DJ103" s="493" t="s">
        <v>141</v>
      </c>
      <c r="DK103" s="493"/>
      <c r="DL103" s="493"/>
      <c r="DM103" s="493"/>
      <c r="DN103" s="493"/>
      <c r="DO103" s="487"/>
      <c r="DP103" s="493"/>
      <c r="DQ103" s="467">
        <v>26.37</v>
      </c>
      <c r="DR103" s="380">
        <v>16.350000000000001</v>
      </c>
      <c r="DS103" s="468"/>
      <c r="DT103" s="468"/>
      <c r="DU103" s="495"/>
      <c r="DV103" s="495"/>
      <c r="DW103" s="495"/>
      <c r="DX103" s="495"/>
      <c r="DY103" s="495"/>
      <c r="DZ103" s="495"/>
      <c r="EA103" s="495"/>
      <c r="EB103" s="495"/>
      <c r="EC103" s="495"/>
      <c r="ED103" s="495"/>
      <c r="EE103" s="495"/>
      <c r="EF103" s="495"/>
      <c r="EG103" s="495"/>
      <c r="EH103" s="495"/>
      <c r="EI103" s="495"/>
      <c r="EJ103" s="495"/>
      <c r="EK103" s="495"/>
      <c r="EL103" s="446">
        <v>48</v>
      </c>
      <c r="EM103" s="495" t="s">
        <v>121</v>
      </c>
      <c r="EN103" s="495" t="s">
        <v>106</v>
      </c>
      <c r="EO103" s="446">
        <v>48</v>
      </c>
      <c r="EP103" s="495" t="s">
        <v>121</v>
      </c>
      <c r="EQ103" s="463"/>
      <c r="ER103" s="446">
        <v>48</v>
      </c>
      <c r="ES103" s="495" t="s">
        <v>121</v>
      </c>
      <c r="ET103" s="495" t="s">
        <v>106</v>
      </c>
      <c r="EU103" s="458">
        <v>48</v>
      </c>
      <c r="EV103" s="495" t="s">
        <v>121</v>
      </c>
      <c r="EW103" s="495" t="s">
        <v>106</v>
      </c>
      <c r="EX103" s="446">
        <v>48</v>
      </c>
      <c r="EY103" s="495" t="s">
        <v>121</v>
      </c>
      <c r="EZ103" s="495" t="s">
        <v>106</v>
      </c>
      <c r="FA103" s="446">
        <v>46</v>
      </c>
      <c r="FB103" s="495" t="s">
        <v>121</v>
      </c>
      <c r="FC103" s="495" t="s">
        <v>106</v>
      </c>
      <c r="FD103" s="446">
        <v>45</v>
      </c>
      <c r="FE103" s="495" t="s">
        <v>121</v>
      </c>
      <c r="FF103" s="495" t="s">
        <v>106</v>
      </c>
      <c r="FG103" s="458">
        <v>48</v>
      </c>
      <c r="FH103" s="495" t="s">
        <v>121</v>
      </c>
      <c r="FI103" s="495" t="s">
        <v>106</v>
      </c>
      <c r="FJ103" s="446">
        <v>44</v>
      </c>
      <c r="FK103" s="495" t="s">
        <v>121</v>
      </c>
      <c r="FL103" s="495" t="s">
        <v>106</v>
      </c>
      <c r="FM103" s="446">
        <v>48</v>
      </c>
      <c r="FN103" s="495" t="s">
        <v>121</v>
      </c>
      <c r="FO103" s="495" t="s">
        <v>106</v>
      </c>
      <c r="FP103" s="447"/>
      <c r="FQ103" s="497"/>
      <c r="FR103" s="497"/>
      <c r="FS103" s="447"/>
      <c r="FT103" s="497"/>
      <c r="FU103" s="497"/>
      <c r="FV103" s="447"/>
      <c r="FW103" s="497"/>
      <c r="FX103" s="497"/>
      <c r="FY103" s="447"/>
      <c r="FZ103" s="497"/>
      <c r="GA103" s="497"/>
      <c r="GB103" s="447"/>
      <c r="GC103" s="497"/>
      <c r="GD103" s="497"/>
      <c r="GE103" s="447"/>
      <c r="GF103" s="497"/>
      <c r="GG103" s="497"/>
      <c r="GH103" s="447"/>
      <c r="GI103" s="497"/>
      <c r="GJ103" s="497"/>
      <c r="GK103" s="447"/>
      <c r="GL103" s="497"/>
      <c r="GM103" s="497"/>
      <c r="GN103" s="447"/>
      <c r="GO103" s="497"/>
      <c r="GP103" s="497"/>
      <c r="GQ103" s="447"/>
      <c r="GR103" s="497"/>
      <c r="GS103" s="453"/>
      <c r="GT103" s="382" t="s">
        <v>75</v>
      </c>
      <c r="GU103" s="498"/>
      <c r="GV103" s="498"/>
      <c r="GW103" s="498"/>
      <c r="GX103" s="498"/>
      <c r="GY103" s="454"/>
      <c r="GZ103" s="382" t="s">
        <v>75</v>
      </c>
      <c r="HA103" s="498"/>
      <c r="HB103" s="498" t="s">
        <v>75</v>
      </c>
      <c r="HC103" s="498"/>
      <c r="HD103" s="498"/>
      <c r="HE103" s="498"/>
      <c r="HF103" s="382" t="s">
        <v>75</v>
      </c>
      <c r="HG103" s="498"/>
      <c r="HH103" s="498"/>
      <c r="HI103" s="498"/>
      <c r="HJ103" s="498"/>
      <c r="HK103" s="498"/>
      <c r="HL103" s="498"/>
      <c r="HM103" s="498"/>
      <c r="HN103" s="498"/>
      <c r="HO103" s="498"/>
      <c r="HP103" s="498"/>
      <c r="HQ103" s="498"/>
      <c r="HR103" s="498"/>
      <c r="HS103" s="498"/>
      <c r="HT103" s="498"/>
      <c r="HU103" s="498"/>
      <c r="HV103" s="498"/>
      <c r="HW103" s="498"/>
      <c r="HX103" s="315">
        <f t="shared" si="83"/>
        <v>48</v>
      </c>
      <c r="HY103" s="313"/>
      <c r="HZ103" s="131"/>
      <c r="IA103" s="38">
        <f t="shared" si="84"/>
        <v>0</v>
      </c>
      <c r="IB103" s="91">
        <f t="shared" si="85"/>
        <v>0</v>
      </c>
      <c r="IC103" s="176" t="str">
        <f t="shared" si="86"/>
        <v/>
      </c>
      <c r="IE103" s="31">
        <f t="shared" si="87"/>
        <v>48</v>
      </c>
      <c r="IG103" s="97">
        <f t="shared" si="88"/>
        <v>0</v>
      </c>
      <c r="II103" s="97">
        <f t="shared" ca="1" si="89"/>
        <v>0</v>
      </c>
      <c r="IP103" s="56">
        <f t="shared" si="90"/>
        <v>0</v>
      </c>
      <c r="IQ103" s="56">
        <f t="shared" si="91"/>
        <v>0</v>
      </c>
      <c r="IR103" s="56">
        <f t="shared" si="92"/>
        <v>0</v>
      </c>
      <c r="IS103" s="56">
        <f t="shared" si="93"/>
        <v>0</v>
      </c>
      <c r="IT103" s="56">
        <f t="shared" si="94"/>
        <v>0</v>
      </c>
      <c r="JD103" s="15">
        <f t="shared" si="95"/>
        <v>0</v>
      </c>
      <c r="JE103" s="15">
        <f t="shared" si="96"/>
        <v>0</v>
      </c>
      <c r="JF103" s="15">
        <f t="shared" si="97"/>
        <v>0</v>
      </c>
      <c r="JG103" s="15">
        <f t="shared" si="98"/>
        <v>0</v>
      </c>
      <c r="JH103" s="15">
        <f t="shared" si="99"/>
        <v>0</v>
      </c>
      <c r="JI103" s="15">
        <f t="shared" si="100"/>
        <v>0</v>
      </c>
      <c r="JJ103" s="15">
        <f t="shared" si="101"/>
        <v>0</v>
      </c>
      <c r="JK103" s="69">
        <f t="shared" si="102"/>
        <v>0</v>
      </c>
      <c r="JL103" s="39">
        <f t="shared" si="103"/>
        <v>0</v>
      </c>
      <c r="JM103" s="39">
        <f t="shared" si="104"/>
        <v>0</v>
      </c>
      <c r="JR103" s="68"/>
      <c r="JS103" s="68"/>
      <c r="JT103" s="68"/>
      <c r="JU103" s="68"/>
      <c r="JV103" s="68"/>
      <c r="JW103" s="68"/>
      <c r="JX103" s="108">
        <f t="shared" si="105"/>
        <v>0</v>
      </c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</row>
    <row r="104" spans="1:797" ht="15" hidden="1" customHeight="1">
      <c r="A104" s="146" t="str">
        <f t="shared" si="106"/>
        <v/>
      </c>
      <c r="B104" s="139">
        <f t="shared" si="82"/>
        <v>0</v>
      </c>
      <c r="C104" s="383"/>
      <c r="D104" s="418"/>
      <c r="E104" s="419"/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  <c r="P104" s="415"/>
      <c r="Q104" s="415"/>
      <c r="R104" s="415"/>
      <c r="S104" s="415"/>
      <c r="T104" s="415"/>
      <c r="U104" s="388"/>
      <c r="V104" s="388"/>
      <c r="W104" s="389"/>
      <c r="X104" s="415"/>
      <c r="Y104" s="415"/>
      <c r="Z104" s="415"/>
      <c r="AA104" s="415"/>
      <c r="AB104" s="415"/>
      <c r="AC104" s="415"/>
      <c r="AD104" s="415"/>
      <c r="AE104" s="415"/>
      <c r="AF104" s="415"/>
      <c r="AG104" s="415"/>
      <c r="AH104" s="415"/>
      <c r="AI104" s="415"/>
      <c r="AJ104" s="415"/>
      <c r="AK104" s="415"/>
      <c r="AL104" s="415"/>
      <c r="AM104" s="415"/>
      <c r="AN104" s="415"/>
      <c r="AO104" s="415"/>
      <c r="AP104" s="415"/>
      <c r="AQ104" s="415"/>
      <c r="AR104" s="415"/>
      <c r="AS104" s="415"/>
      <c r="AT104" s="416"/>
      <c r="AU104" s="416"/>
      <c r="AV104" s="416"/>
      <c r="AW104" s="416"/>
      <c r="AX104" s="417"/>
      <c r="AY104" s="392"/>
      <c r="AZ104" s="393"/>
      <c r="BA104" s="387"/>
      <c r="BB104" s="387"/>
      <c r="BC104" s="387"/>
      <c r="BD104" s="387"/>
      <c r="BE104" s="387"/>
      <c r="BF104" s="387"/>
      <c r="BG104" s="387"/>
      <c r="BH104" s="387"/>
      <c r="BI104" s="387"/>
      <c r="BJ104" s="387"/>
      <c r="BK104" s="387"/>
      <c r="BL104" s="387"/>
      <c r="BM104" s="387"/>
      <c r="BN104" s="387"/>
      <c r="BO104" s="387"/>
      <c r="BP104" s="387"/>
      <c r="BQ104" s="387"/>
      <c r="BR104" s="387"/>
      <c r="BS104" s="387"/>
      <c r="BT104" s="387"/>
      <c r="BU104" s="387"/>
      <c r="BV104" s="387"/>
      <c r="BW104" s="387"/>
      <c r="BX104" s="387"/>
      <c r="BY104" s="387"/>
      <c r="BZ104" s="387"/>
      <c r="CA104" s="387"/>
      <c r="CB104" s="387"/>
      <c r="CC104" s="394"/>
      <c r="CD104" s="396"/>
      <c r="CE104" s="396"/>
      <c r="CF104" s="396"/>
      <c r="CG104" s="396"/>
      <c r="CH104" s="396"/>
      <c r="CI104" s="387"/>
      <c r="CJ104" s="396"/>
      <c r="CK104" s="396"/>
      <c r="CL104" s="396"/>
      <c r="CM104" s="396"/>
      <c r="CN104" s="396"/>
      <c r="CO104" s="396"/>
      <c r="CP104" s="396"/>
      <c r="CQ104" s="396"/>
      <c r="CR104" s="396"/>
      <c r="CS104" s="396"/>
      <c r="CT104" s="396"/>
      <c r="CU104" s="396"/>
      <c r="CV104" s="396"/>
      <c r="CW104" s="396"/>
      <c r="CX104" s="396"/>
      <c r="CY104" s="396"/>
      <c r="CZ104" s="396"/>
      <c r="DA104" s="396"/>
      <c r="DB104" s="396"/>
      <c r="DC104" s="396"/>
      <c r="DD104" s="396"/>
      <c r="DE104" s="396"/>
      <c r="DF104" s="396"/>
      <c r="DG104" s="396"/>
      <c r="DH104" s="396"/>
      <c r="DI104" s="396"/>
      <c r="DJ104" s="396"/>
      <c r="DK104" s="396"/>
      <c r="DL104" s="396"/>
      <c r="DM104" s="396"/>
      <c r="DN104" s="396"/>
      <c r="DO104" s="396"/>
      <c r="DP104" s="397"/>
      <c r="DQ104" s="408"/>
      <c r="DR104" s="380">
        <v>0</v>
      </c>
      <c r="DS104" s="477"/>
      <c r="DT104" s="477"/>
      <c r="DU104" s="397"/>
      <c r="DV104" s="397"/>
      <c r="DW104" s="397"/>
      <c r="DX104" s="397"/>
      <c r="DY104" s="397"/>
      <c r="DZ104" s="397"/>
      <c r="EA104" s="397"/>
      <c r="EB104" s="397"/>
      <c r="EC104" s="397"/>
      <c r="ED104" s="397"/>
      <c r="EE104" s="397"/>
      <c r="EF104" s="397"/>
      <c r="EG104" s="397"/>
      <c r="EH104" s="397"/>
      <c r="EI104" s="397"/>
      <c r="EJ104" s="397"/>
      <c r="EK104" s="397"/>
      <c r="EL104" s="398"/>
      <c r="EM104" s="397"/>
      <c r="EN104" s="397"/>
      <c r="EO104" s="398"/>
      <c r="EP104" s="397"/>
      <c r="EQ104" s="399"/>
      <c r="ER104" s="398"/>
      <c r="ES104" s="397"/>
      <c r="ET104" s="397"/>
      <c r="EU104" s="398"/>
      <c r="EV104" s="397"/>
      <c r="EW104" s="397"/>
      <c r="EX104" s="398"/>
      <c r="EY104" s="397"/>
      <c r="EZ104" s="397"/>
      <c r="FA104" s="398"/>
      <c r="FB104" s="397"/>
      <c r="FC104" s="397"/>
      <c r="FD104" s="398"/>
      <c r="FE104" s="397"/>
      <c r="FF104" s="397"/>
      <c r="FG104" s="398"/>
      <c r="FH104" s="397"/>
      <c r="FI104" s="397"/>
      <c r="FJ104" s="398"/>
      <c r="FK104" s="397"/>
      <c r="FL104" s="397"/>
      <c r="FM104" s="398"/>
      <c r="FN104" s="397"/>
      <c r="FO104" s="397"/>
      <c r="FP104" s="447"/>
      <c r="FQ104" s="400"/>
      <c r="FR104" s="400"/>
      <c r="FS104" s="401"/>
      <c r="FT104" s="400"/>
      <c r="FU104" s="400"/>
      <c r="FV104" s="401"/>
      <c r="FW104" s="400"/>
      <c r="FX104" s="400"/>
      <c r="FY104" s="401"/>
      <c r="FZ104" s="400"/>
      <c r="GA104" s="400"/>
      <c r="GB104" s="401"/>
      <c r="GC104" s="400"/>
      <c r="GD104" s="400"/>
      <c r="GE104" s="401"/>
      <c r="GF104" s="400"/>
      <c r="GG104" s="400"/>
      <c r="GH104" s="401"/>
      <c r="GI104" s="400"/>
      <c r="GJ104" s="400"/>
      <c r="GK104" s="401"/>
      <c r="GL104" s="400"/>
      <c r="GM104" s="400"/>
      <c r="GN104" s="401"/>
      <c r="GO104" s="400"/>
      <c r="GP104" s="400"/>
      <c r="GQ104" s="401"/>
      <c r="GR104" s="400"/>
      <c r="GS104" s="402"/>
      <c r="GT104" s="403"/>
      <c r="GU104" s="404"/>
      <c r="GV104" s="404"/>
      <c r="GW104" s="404"/>
      <c r="GX104" s="404"/>
      <c r="GY104" s="405"/>
      <c r="GZ104" s="403"/>
      <c r="HA104" s="404"/>
      <c r="HB104" s="404"/>
      <c r="HC104" s="404"/>
      <c r="HD104" s="404"/>
      <c r="HE104" s="404"/>
      <c r="HF104" s="403"/>
      <c r="HG104" s="404"/>
      <c r="HH104" s="404"/>
      <c r="HI104" s="404"/>
      <c r="HJ104" s="404"/>
      <c r="HK104" s="404"/>
      <c r="HL104" s="404"/>
      <c r="HM104" s="404"/>
      <c r="HN104" s="404"/>
      <c r="HO104" s="404"/>
      <c r="HP104" s="404"/>
      <c r="HQ104" s="404"/>
      <c r="HR104" s="404"/>
      <c r="HS104" s="404"/>
      <c r="HT104" s="404"/>
      <c r="HU104" s="404"/>
      <c r="HV104" s="404"/>
      <c r="HW104" s="404"/>
      <c r="HX104" s="315">
        <f t="shared" si="83"/>
        <v>0</v>
      </c>
      <c r="HY104" s="313"/>
      <c r="HZ104" s="131"/>
      <c r="IA104" s="38">
        <f t="shared" si="84"/>
        <v>0</v>
      </c>
      <c r="IB104" s="91">
        <f t="shared" si="85"/>
        <v>0</v>
      </c>
      <c r="IC104" s="176" t="str">
        <f t="shared" si="86"/>
        <v/>
      </c>
      <c r="IE104" s="31">
        <f t="shared" si="87"/>
        <v>0</v>
      </c>
      <c r="IG104" s="97">
        <f t="shared" si="88"/>
        <v>0</v>
      </c>
      <c r="II104" s="97">
        <f t="shared" ca="1" si="89"/>
        <v>0</v>
      </c>
      <c r="IP104" s="56">
        <f t="shared" si="90"/>
        <v>0</v>
      </c>
      <c r="IQ104" s="56">
        <f t="shared" si="91"/>
        <v>0</v>
      </c>
      <c r="IR104" s="56">
        <f t="shared" si="92"/>
        <v>0</v>
      </c>
      <c r="IS104" s="56">
        <f t="shared" si="93"/>
        <v>0</v>
      </c>
      <c r="IT104" s="56">
        <f t="shared" si="94"/>
        <v>0</v>
      </c>
      <c r="JD104" s="15">
        <f t="shared" si="95"/>
        <v>0</v>
      </c>
      <c r="JE104" s="15">
        <f t="shared" si="96"/>
        <v>0</v>
      </c>
      <c r="JF104" s="15">
        <f t="shared" si="97"/>
        <v>0</v>
      </c>
      <c r="JG104" s="15">
        <f t="shared" si="98"/>
        <v>0</v>
      </c>
      <c r="JH104" s="15">
        <f t="shared" si="99"/>
        <v>0</v>
      </c>
      <c r="JI104" s="15">
        <f t="shared" si="100"/>
        <v>0</v>
      </c>
      <c r="JJ104" s="15">
        <f t="shared" si="101"/>
        <v>0</v>
      </c>
      <c r="JK104" s="69">
        <f t="shared" si="102"/>
        <v>0</v>
      </c>
      <c r="JL104" s="39">
        <f t="shared" si="103"/>
        <v>0</v>
      </c>
      <c r="JM104" s="39">
        <f t="shared" si="104"/>
        <v>0</v>
      </c>
      <c r="JR104" s="68"/>
      <c r="JS104" s="68"/>
      <c r="JT104" s="68"/>
      <c r="JU104" s="68"/>
      <c r="JV104" s="68"/>
      <c r="JW104" s="68"/>
      <c r="JX104" s="108">
        <f t="shared" si="105"/>
        <v>0</v>
      </c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</row>
    <row r="105" spans="1:797" ht="15" hidden="1" customHeight="1">
      <c r="A105" s="146" t="str">
        <f t="shared" si="106"/>
        <v/>
      </c>
      <c r="B105" s="139">
        <f t="shared" si="82"/>
        <v>0</v>
      </c>
      <c r="C105" s="383"/>
      <c r="D105" s="418"/>
      <c r="E105" s="419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  <c r="U105" s="388"/>
      <c r="V105" s="388"/>
      <c r="W105" s="389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  <c r="AT105" s="416"/>
      <c r="AU105" s="416"/>
      <c r="AV105" s="416"/>
      <c r="AW105" s="416"/>
      <c r="AX105" s="417"/>
      <c r="AY105" s="392"/>
      <c r="AZ105" s="393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/>
      <c r="BN105" s="387"/>
      <c r="BO105" s="387"/>
      <c r="BP105" s="387"/>
      <c r="BQ105" s="387"/>
      <c r="BR105" s="387"/>
      <c r="BS105" s="387"/>
      <c r="BT105" s="387"/>
      <c r="BU105" s="387"/>
      <c r="BV105" s="387"/>
      <c r="BW105" s="387"/>
      <c r="BX105" s="387"/>
      <c r="BY105" s="387"/>
      <c r="BZ105" s="387"/>
      <c r="CA105" s="387"/>
      <c r="CB105" s="387"/>
      <c r="CC105" s="394"/>
      <c r="CD105" s="396"/>
      <c r="CE105" s="396"/>
      <c r="CF105" s="396"/>
      <c r="CG105" s="396"/>
      <c r="CH105" s="396"/>
      <c r="CI105" s="387"/>
      <c r="CJ105" s="396"/>
      <c r="CK105" s="396"/>
      <c r="CL105" s="396"/>
      <c r="CM105" s="396"/>
      <c r="CN105" s="396"/>
      <c r="CO105" s="396"/>
      <c r="CP105" s="396"/>
      <c r="CQ105" s="396"/>
      <c r="CR105" s="396"/>
      <c r="CS105" s="396"/>
      <c r="CT105" s="396"/>
      <c r="CU105" s="396"/>
      <c r="CV105" s="396"/>
      <c r="CW105" s="396"/>
      <c r="CX105" s="396"/>
      <c r="CY105" s="396"/>
      <c r="CZ105" s="396"/>
      <c r="DA105" s="396"/>
      <c r="DB105" s="396"/>
      <c r="DC105" s="396"/>
      <c r="DD105" s="396"/>
      <c r="DE105" s="396"/>
      <c r="DF105" s="396"/>
      <c r="DG105" s="396"/>
      <c r="DH105" s="396"/>
      <c r="DI105" s="396"/>
      <c r="DJ105" s="396"/>
      <c r="DK105" s="396"/>
      <c r="DL105" s="396"/>
      <c r="DM105" s="396"/>
      <c r="DN105" s="396"/>
      <c r="DO105" s="396"/>
      <c r="DP105" s="397"/>
      <c r="DQ105" s="408"/>
      <c r="DR105" s="380">
        <v>0</v>
      </c>
      <c r="DS105" s="477"/>
      <c r="DT105" s="477"/>
      <c r="DU105" s="397"/>
      <c r="DV105" s="397"/>
      <c r="DW105" s="397"/>
      <c r="DX105" s="397"/>
      <c r="DY105" s="397"/>
      <c r="DZ105" s="397"/>
      <c r="EA105" s="397"/>
      <c r="EB105" s="397"/>
      <c r="EC105" s="397"/>
      <c r="ED105" s="397"/>
      <c r="EE105" s="397"/>
      <c r="EF105" s="397"/>
      <c r="EG105" s="397"/>
      <c r="EH105" s="397"/>
      <c r="EI105" s="397"/>
      <c r="EJ105" s="397"/>
      <c r="EK105" s="397"/>
      <c r="EL105" s="398"/>
      <c r="EM105" s="397"/>
      <c r="EN105" s="397"/>
      <c r="EO105" s="398"/>
      <c r="EP105" s="397"/>
      <c r="EQ105" s="399"/>
      <c r="ER105" s="398"/>
      <c r="ES105" s="397"/>
      <c r="ET105" s="397"/>
      <c r="EU105" s="398"/>
      <c r="EV105" s="397"/>
      <c r="EW105" s="397"/>
      <c r="EX105" s="398"/>
      <c r="EY105" s="397"/>
      <c r="EZ105" s="397"/>
      <c r="FA105" s="398"/>
      <c r="FB105" s="397"/>
      <c r="FC105" s="397"/>
      <c r="FD105" s="398"/>
      <c r="FE105" s="397"/>
      <c r="FF105" s="397"/>
      <c r="FG105" s="398"/>
      <c r="FH105" s="397"/>
      <c r="FI105" s="397"/>
      <c r="FJ105" s="398"/>
      <c r="FK105" s="397"/>
      <c r="FL105" s="397"/>
      <c r="FM105" s="398"/>
      <c r="FN105" s="397"/>
      <c r="FO105" s="397"/>
      <c r="FP105" s="447"/>
      <c r="FQ105" s="400"/>
      <c r="FR105" s="400"/>
      <c r="FS105" s="401"/>
      <c r="FT105" s="400"/>
      <c r="FU105" s="400"/>
      <c r="FV105" s="401"/>
      <c r="FW105" s="400"/>
      <c r="FX105" s="400"/>
      <c r="FY105" s="401"/>
      <c r="FZ105" s="400"/>
      <c r="GA105" s="400"/>
      <c r="GB105" s="401"/>
      <c r="GC105" s="400"/>
      <c r="GD105" s="400"/>
      <c r="GE105" s="401"/>
      <c r="GF105" s="400"/>
      <c r="GG105" s="400"/>
      <c r="GH105" s="401"/>
      <c r="GI105" s="400"/>
      <c r="GJ105" s="400"/>
      <c r="GK105" s="401"/>
      <c r="GL105" s="400"/>
      <c r="GM105" s="400"/>
      <c r="GN105" s="401"/>
      <c r="GO105" s="400"/>
      <c r="GP105" s="400"/>
      <c r="GQ105" s="401"/>
      <c r="GR105" s="400"/>
      <c r="GS105" s="402"/>
      <c r="GT105" s="403"/>
      <c r="GU105" s="404"/>
      <c r="GV105" s="404"/>
      <c r="GW105" s="404"/>
      <c r="GX105" s="404"/>
      <c r="GY105" s="405"/>
      <c r="GZ105" s="403"/>
      <c r="HA105" s="404"/>
      <c r="HB105" s="404"/>
      <c r="HC105" s="404"/>
      <c r="HD105" s="404"/>
      <c r="HE105" s="404"/>
      <c r="HF105" s="403"/>
      <c r="HG105" s="404"/>
      <c r="HH105" s="404"/>
      <c r="HI105" s="404"/>
      <c r="HJ105" s="404"/>
      <c r="HK105" s="404"/>
      <c r="HL105" s="404"/>
      <c r="HM105" s="404"/>
      <c r="HN105" s="404"/>
      <c r="HO105" s="404"/>
      <c r="HP105" s="404"/>
      <c r="HQ105" s="404"/>
      <c r="HR105" s="404"/>
      <c r="HS105" s="404"/>
      <c r="HT105" s="404"/>
      <c r="HU105" s="404"/>
      <c r="HV105" s="404"/>
      <c r="HW105" s="404"/>
      <c r="HX105" s="315">
        <f t="shared" si="83"/>
        <v>0</v>
      </c>
      <c r="HY105" s="313"/>
      <c r="HZ105" s="131"/>
      <c r="IA105" s="38">
        <f t="shared" si="84"/>
        <v>0</v>
      </c>
      <c r="IB105" s="91">
        <f t="shared" si="85"/>
        <v>0</v>
      </c>
      <c r="IC105" s="176" t="str">
        <f t="shared" si="86"/>
        <v/>
      </c>
      <c r="IE105" s="31">
        <f t="shared" si="87"/>
        <v>0</v>
      </c>
      <c r="IG105" s="97">
        <f t="shared" si="88"/>
        <v>0</v>
      </c>
      <c r="II105" s="97">
        <f t="shared" ca="1" si="89"/>
        <v>0</v>
      </c>
      <c r="IP105" s="56">
        <f t="shared" si="90"/>
        <v>0</v>
      </c>
      <c r="IQ105" s="56">
        <f t="shared" si="91"/>
        <v>0</v>
      </c>
      <c r="IR105" s="56">
        <f t="shared" si="92"/>
        <v>0</v>
      </c>
      <c r="IS105" s="56">
        <f t="shared" si="93"/>
        <v>0</v>
      </c>
      <c r="IT105" s="56">
        <f t="shared" si="94"/>
        <v>0</v>
      </c>
      <c r="JD105" s="15">
        <f t="shared" si="95"/>
        <v>0</v>
      </c>
      <c r="JE105" s="15">
        <f t="shared" si="96"/>
        <v>0</v>
      </c>
      <c r="JF105" s="15">
        <f t="shared" si="97"/>
        <v>0</v>
      </c>
      <c r="JG105" s="15">
        <f t="shared" si="98"/>
        <v>0</v>
      </c>
      <c r="JH105" s="15">
        <f t="shared" si="99"/>
        <v>0</v>
      </c>
      <c r="JI105" s="15">
        <f t="shared" si="100"/>
        <v>0</v>
      </c>
      <c r="JJ105" s="15">
        <f t="shared" si="101"/>
        <v>0</v>
      </c>
      <c r="JK105" s="69">
        <f t="shared" si="102"/>
        <v>0</v>
      </c>
      <c r="JL105" s="39">
        <f t="shared" si="103"/>
        <v>0</v>
      </c>
      <c r="JM105" s="39">
        <f t="shared" si="104"/>
        <v>0</v>
      </c>
      <c r="JR105" s="68"/>
      <c r="JS105" s="68"/>
      <c r="JT105" s="68"/>
      <c r="JU105" s="68"/>
      <c r="JV105" s="68"/>
      <c r="JW105" s="68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</row>
    <row r="106" spans="1:797" ht="15" hidden="1" customHeight="1">
      <c r="A106" s="146" t="str">
        <f t="shared" si="106"/>
        <v/>
      </c>
      <c r="B106" s="139">
        <f t="shared" si="82"/>
        <v>0</v>
      </c>
      <c r="C106" s="383"/>
      <c r="D106" s="418"/>
      <c r="E106" s="419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  <c r="U106" s="388"/>
      <c r="V106" s="388"/>
      <c r="W106" s="389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  <c r="AO106" s="415"/>
      <c r="AP106" s="415"/>
      <c r="AQ106" s="415"/>
      <c r="AR106" s="415"/>
      <c r="AS106" s="415"/>
      <c r="AT106" s="416"/>
      <c r="AU106" s="416"/>
      <c r="AV106" s="416"/>
      <c r="AW106" s="416"/>
      <c r="AX106" s="417"/>
      <c r="AY106" s="392"/>
      <c r="AZ106" s="393"/>
      <c r="BA106" s="387"/>
      <c r="BB106" s="387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87"/>
      <c r="BM106" s="387"/>
      <c r="BN106" s="387"/>
      <c r="BO106" s="387"/>
      <c r="BP106" s="387"/>
      <c r="BQ106" s="387"/>
      <c r="BR106" s="387"/>
      <c r="BS106" s="387"/>
      <c r="BT106" s="387"/>
      <c r="BU106" s="387"/>
      <c r="BV106" s="387"/>
      <c r="BW106" s="387"/>
      <c r="BX106" s="387"/>
      <c r="BY106" s="387"/>
      <c r="BZ106" s="387"/>
      <c r="CA106" s="387"/>
      <c r="CB106" s="387"/>
      <c r="CC106" s="394"/>
      <c r="CD106" s="396"/>
      <c r="CE106" s="396"/>
      <c r="CF106" s="396"/>
      <c r="CG106" s="396"/>
      <c r="CH106" s="396"/>
      <c r="CI106" s="387"/>
      <c r="CJ106" s="396"/>
      <c r="CK106" s="396"/>
      <c r="CL106" s="396"/>
      <c r="CM106" s="396"/>
      <c r="CN106" s="396"/>
      <c r="CO106" s="396"/>
      <c r="CP106" s="396"/>
      <c r="CQ106" s="396"/>
      <c r="CR106" s="396"/>
      <c r="CS106" s="396"/>
      <c r="CT106" s="396"/>
      <c r="CU106" s="396"/>
      <c r="CV106" s="396"/>
      <c r="CW106" s="396"/>
      <c r="CX106" s="396"/>
      <c r="CY106" s="396"/>
      <c r="CZ106" s="396"/>
      <c r="DA106" s="396"/>
      <c r="DB106" s="396"/>
      <c r="DC106" s="396"/>
      <c r="DD106" s="396"/>
      <c r="DE106" s="396"/>
      <c r="DF106" s="396"/>
      <c r="DG106" s="396"/>
      <c r="DH106" s="396"/>
      <c r="DI106" s="396"/>
      <c r="DJ106" s="396"/>
      <c r="DK106" s="396"/>
      <c r="DL106" s="396"/>
      <c r="DM106" s="396"/>
      <c r="DN106" s="396"/>
      <c r="DO106" s="396"/>
      <c r="DP106" s="397"/>
      <c r="DQ106" s="408"/>
      <c r="DR106" s="380">
        <v>0</v>
      </c>
      <c r="DS106" s="477"/>
      <c r="DT106" s="477"/>
      <c r="DU106" s="397"/>
      <c r="DV106" s="397"/>
      <c r="DW106" s="397"/>
      <c r="DX106" s="397"/>
      <c r="DY106" s="397"/>
      <c r="DZ106" s="397"/>
      <c r="EA106" s="397"/>
      <c r="EB106" s="397"/>
      <c r="EC106" s="397"/>
      <c r="ED106" s="397"/>
      <c r="EE106" s="397"/>
      <c r="EF106" s="397"/>
      <c r="EG106" s="397"/>
      <c r="EH106" s="397"/>
      <c r="EI106" s="397"/>
      <c r="EJ106" s="397"/>
      <c r="EK106" s="397"/>
      <c r="EL106" s="398"/>
      <c r="EM106" s="397"/>
      <c r="EN106" s="397"/>
      <c r="EO106" s="398"/>
      <c r="EP106" s="397"/>
      <c r="EQ106" s="399"/>
      <c r="ER106" s="398"/>
      <c r="ES106" s="397"/>
      <c r="ET106" s="397"/>
      <c r="EU106" s="398"/>
      <c r="EV106" s="397"/>
      <c r="EW106" s="397"/>
      <c r="EX106" s="398"/>
      <c r="EY106" s="397"/>
      <c r="EZ106" s="397"/>
      <c r="FA106" s="398"/>
      <c r="FB106" s="397"/>
      <c r="FC106" s="397"/>
      <c r="FD106" s="398"/>
      <c r="FE106" s="397"/>
      <c r="FF106" s="397"/>
      <c r="FG106" s="398"/>
      <c r="FH106" s="397"/>
      <c r="FI106" s="397"/>
      <c r="FJ106" s="398"/>
      <c r="FK106" s="397"/>
      <c r="FL106" s="397"/>
      <c r="FM106" s="398"/>
      <c r="FN106" s="397"/>
      <c r="FO106" s="397"/>
      <c r="FP106" s="447"/>
      <c r="FQ106" s="400"/>
      <c r="FR106" s="400"/>
      <c r="FS106" s="401"/>
      <c r="FT106" s="400"/>
      <c r="FU106" s="400"/>
      <c r="FV106" s="401"/>
      <c r="FW106" s="400"/>
      <c r="FX106" s="400"/>
      <c r="FY106" s="401"/>
      <c r="FZ106" s="400"/>
      <c r="GA106" s="400"/>
      <c r="GB106" s="401"/>
      <c r="GC106" s="400"/>
      <c r="GD106" s="400"/>
      <c r="GE106" s="401"/>
      <c r="GF106" s="400"/>
      <c r="GG106" s="400"/>
      <c r="GH106" s="401"/>
      <c r="GI106" s="400"/>
      <c r="GJ106" s="400"/>
      <c r="GK106" s="401"/>
      <c r="GL106" s="400"/>
      <c r="GM106" s="400"/>
      <c r="GN106" s="401"/>
      <c r="GO106" s="400"/>
      <c r="GP106" s="400"/>
      <c r="GQ106" s="401"/>
      <c r="GR106" s="400"/>
      <c r="GS106" s="402"/>
      <c r="GT106" s="403"/>
      <c r="GU106" s="404"/>
      <c r="GV106" s="404"/>
      <c r="GW106" s="404"/>
      <c r="GX106" s="404"/>
      <c r="GY106" s="405"/>
      <c r="GZ106" s="403"/>
      <c r="HA106" s="404"/>
      <c r="HB106" s="404"/>
      <c r="HC106" s="404"/>
      <c r="HD106" s="404"/>
      <c r="HE106" s="404"/>
      <c r="HF106" s="403"/>
      <c r="HG106" s="404"/>
      <c r="HH106" s="404"/>
      <c r="HI106" s="404"/>
      <c r="HJ106" s="404"/>
      <c r="HK106" s="404"/>
      <c r="HL106" s="404"/>
      <c r="HM106" s="404"/>
      <c r="HN106" s="404"/>
      <c r="HO106" s="404"/>
      <c r="HP106" s="404"/>
      <c r="HQ106" s="404"/>
      <c r="HR106" s="404"/>
      <c r="HS106" s="404"/>
      <c r="HT106" s="404"/>
      <c r="HU106" s="404"/>
      <c r="HV106" s="404"/>
      <c r="HW106" s="404"/>
      <c r="HX106" s="315">
        <f t="shared" si="83"/>
        <v>0</v>
      </c>
      <c r="HY106" s="313"/>
      <c r="HZ106" s="313"/>
      <c r="IA106" s="38">
        <f t="shared" si="84"/>
        <v>0</v>
      </c>
      <c r="IB106" s="91">
        <f t="shared" si="85"/>
        <v>0</v>
      </c>
      <c r="IC106" s="176" t="str">
        <f t="shared" si="86"/>
        <v/>
      </c>
      <c r="IE106" s="31">
        <f t="shared" si="87"/>
        <v>0</v>
      </c>
      <c r="IG106" s="97">
        <f t="shared" si="88"/>
        <v>0</v>
      </c>
      <c r="II106" s="97">
        <f t="shared" ca="1" si="89"/>
        <v>0</v>
      </c>
      <c r="IP106" s="56">
        <f t="shared" si="90"/>
        <v>0</v>
      </c>
      <c r="IQ106" s="56">
        <f t="shared" si="91"/>
        <v>0</v>
      </c>
      <c r="IR106" s="56">
        <f t="shared" si="92"/>
        <v>0</v>
      </c>
      <c r="IS106" s="56">
        <f t="shared" si="93"/>
        <v>0</v>
      </c>
      <c r="IT106" s="56">
        <f t="shared" si="94"/>
        <v>0</v>
      </c>
      <c r="JD106" s="15">
        <f t="shared" si="95"/>
        <v>0</v>
      </c>
      <c r="JE106" s="15">
        <f t="shared" si="96"/>
        <v>0</v>
      </c>
      <c r="JF106" s="15">
        <f t="shared" si="97"/>
        <v>0</v>
      </c>
      <c r="JG106" s="15">
        <f t="shared" si="98"/>
        <v>0</v>
      </c>
      <c r="JH106" s="15">
        <f t="shared" si="99"/>
        <v>0</v>
      </c>
      <c r="JI106" s="15">
        <f t="shared" si="100"/>
        <v>0</v>
      </c>
      <c r="JJ106" s="15">
        <f t="shared" si="101"/>
        <v>0</v>
      </c>
      <c r="JK106" s="69">
        <f t="shared" si="102"/>
        <v>0</v>
      </c>
      <c r="JL106" s="39">
        <f t="shared" si="103"/>
        <v>0</v>
      </c>
      <c r="JM106" s="39">
        <f t="shared" si="104"/>
        <v>0</v>
      </c>
      <c r="JR106" s="68"/>
      <c r="JS106" s="68"/>
      <c r="JT106" s="68"/>
      <c r="JU106" s="68"/>
      <c r="JV106" s="68"/>
      <c r="JW106" s="68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4"/>
      <c r="UH106" s="4"/>
      <c r="UI106" s="4"/>
      <c r="UJ106" s="4"/>
      <c r="UK106" s="4"/>
      <c r="UL106" s="4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4"/>
      <c r="VE106" s="4"/>
      <c r="VF106" s="4"/>
      <c r="VG106" s="4"/>
      <c r="VH106" s="4"/>
      <c r="VI106" s="4"/>
      <c r="VJ106" s="4"/>
      <c r="VK106" s="4"/>
      <c r="VL106" s="4"/>
      <c r="VM106" s="4"/>
      <c r="VN106" s="4"/>
      <c r="VO106" s="4"/>
      <c r="VP106" s="4"/>
      <c r="VQ106" s="4"/>
      <c r="VR106" s="4"/>
      <c r="VS106" s="4"/>
      <c r="VT106" s="4"/>
      <c r="VU106" s="4"/>
      <c r="VV106" s="4"/>
      <c r="VW106" s="4"/>
      <c r="VX106" s="4"/>
      <c r="VY106" s="4"/>
      <c r="VZ106" s="4"/>
      <c r="WA106" s="4"/>
      <c r="WB106" s="4"/>
      <c r="WC106" s="4"/>
      <c r="WD106" s="4"/>
      <c r="WE106" s="4"/>
      <c r="WF106" s="4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  <c r="XQ106" s="4"/>
      <c r="XR106" s="4"/>
      <c r="XS106" s="4"/>
      <c r="XT106" s="4"/>
      <c r="XU106" s="4"/>
      <c r="XV106" s="4"/>
      <c r="XW106" s="4"/>
      <c r="XX106" s="4"/>
      <c r="XY106" s="4"/>
      <c r="XZ106" s="4"/>
      <c r="YA106" s="4"/>
      <c r="YB106" s="4"/>
      <c r="YC106" s="4"/>
      <c r="YD106" s="4"/>
      <c r="YE106" s="4"/>
      <c r="YF106" s="4"/>
      <c r="YG106" s="4"/>
      <c r="YH106" s="4"/>
      <c r="YI106" s="4"/>
      <c r="YJ106" s="4"/>
      <c r="YK106" s="4"/>
      <c r="YL106" s="4"/>
      <c r="YM106" s="4"/>
      <c r="YN106" s="4"/>
      <c r="YO106" s="4"/>
      <c r="YP106" s="4"/>
      <c r="YQ106" s="4"/>
      <c r="YR106" s="4"/>
      <c r="YS106" s="4"/>
      <c r="YT106" s="4"/>
      <c r="YU106" s="4"/>
      <c r="YV106" s="4"/>
      <c r="YW106" s="4"/>
      <c r="YX106" s="4"/>
      <c r="YY106" s="4"/>
      <c r="YZ106" s="4"/>
      <c r="ZA106" s="4"/>
      <c r="ZB106" s="4"/>
      <c r="ZC106" s="4"/>
      <c r="ZD106" s="4"/>
      <c r="ZE106" s="4"/>
      <c r="ZF106" s="4"/>
      <c r="ZG106" s="4"/>
      <c r="ZH106" s="4"/>
      <c r="ZI106" s="4"/>
      <c r="ZJ106" s="4"/>
      <c r="ZK106" s="4"/>
      <c r="ZL106" s="4"/>
      <c r="ZM106" s="4"/>
      <c r="ZN106" s="4"/>
      <c r="ZO106" s="4"/>
      <c r="ZP106" s="4"/>
      <c r="ZQ106" s="4"/>
      <c r="ZR106" s="4"/>
      <c r="ZS106" s="4"/>
      <c r="ZT106" s="4"/>
      <c r="ZU106" s="4"/>
      <c r="ZV106" s="4"/>
      <c r="ZW106" s="4"/>
      <c r="ZX106" s="4"/>
      <c r="ZY106" s="4"/>
      <c r="ZZ106" s="4"/>
      <c r="AAA106" s="4"/>
      <c r="AAB106" s="4"/>
      <c r="AAC106" s="4"/>
      <c r="AAD106" s="4"/>
      <c r="AAE106" s="4"/>
      <c r="AAF106" s="4"/>
      <c r="AAG106" s="4"/>
      <c r="AAH106" s="4"/>
      <c r="AAI106" s="4"/>
      <c r="AAJ106" s="4"/>
      <c r="AAK106" s="4"/>
      <c r="AAL106" s="4"/>
      <c r="AAM106" s="4"/>
      <c r="AAN106" s="4"/>
      <c r="AAO106" s="4"/>
      <c r="AAP106" s="4"/>
      <c r="AAQ106" s="4"/>
      <c r="AAR106" s="4"/>
      <c r="AAS106" s="4"/>
      <c r="AAT106" s="4"/>
      <c r="AAU106" s="4"/>
      <c r="AAV106" s="4"/>
      <c r="AAW106" s="4"/>
      <c r="AAX106" s="4"/>
      <c r="AAY106" s="4"/>
      <c r="AAZ106" s="4"/>
      <c r="ABA106" s="4"/>
      <c r="ABB106" s="4"/>
      <c r="ABC106" s="4"/>
      <c r="ABD106" s="4"/>
      <c r="ABE106" s="4"/>
      <c r="ABF106" s="4"/>
      <c r="ABG106" s="4"/>
      <c r="ABH106" s="4"/>
      <c r="ABI106" s="4"/>
      <c r="ABJ106" s="4"/>
      <c r="ABK106" s="4"/>
      <c r="ABL106" s="4"/>
      <c r="ABM106" s="4"/>
      <c r="ABN106" s="4"/>
      <c r="ABO106" s="4"/>
      <c r="ABP106" s="4"/>
      <c r="ABQ106" s="4"/>
      <c r="ABR106" s="4"/>
      <c r="ABS106" s="4"/>
      <c r="ABT106" s="4"/>
      <c r="ABU106" s="4"/>
      <c r="ABV106" s="4"/>
      <c r="ABW106" s="4"/>
      <c r="ABX106" s="4"/>
      <c r="ABY106" s="4"/>
      <c r="ABZ106" s="4"/>
      <c r="ACA106" s="4"/>
      <c r="ACB106" s="4"/>
      <c r="ACC106" s="4"/>
      <c r="ACD106" s="4"/>
      <c r="ACE106" s="4"/>
      <c r="ACF106" s="4"/>
      <c r="ACG106" s="4"/>
      <c r="ACH106" s="4"/>
      <c r="ACI106" s="4"/>
      <c r="ACJ106" s="4"/>
      <c r="ACK106" s="4"/>
      <c r="ACL106" s="4"/>
      <c r="ACM106" s="4"/>
      <c r="ACN106" s="4"/>
      <c r="ACO106" s="4"/>
      <c r="ACP106" s="4"/>
      <c r="ACQ106" s="4"/>
      <c r="ACR106" s="4"/>
      <c r="ACS106" s="4"/>
      <c r="ACT106" s="4"/>
      <c r="ACU106" s="4"/>
      <c r="ACV106" s="4"/>
      <c r="ACW106" s="4"/>
      <c r="ACX106" s="4"/>
      <c r="ACY106" s="4"/>
      <c r="ACZ106" s="4"/>
      <c r="ADA106" s="4"/>
      <c r="ADB106" s="4"/>
      <c r="ADC106" s="4"/>
      <c r="ADD106" s="4"/>
      <c r="ADE106" s="4"/>
      <c r="ADF106" s="4"/>
      <c r="ADG106" s="4"/>
      <c r="ADH106" s="4"/>
      <c r="ADI106" s="4"/>
      <c r="ADJ106" s="4"/>
      <c r="ADK106" s="4"/>
      <c r="ADL106" s="4"/>
      <c r="ADM106" s="4"/>
      <c r="ADN106" s="4"/>
      <c r="ADO106" s="4"/>
      <c r="ADP106" s="4"/>
      <c r="ADQ106" s="4"/>
    </row>
    <row r="107" spans="1:797" ht="4.5" hidden="1" customHeight="1">
      <c r="B107" s="40"/>
      <c r="C107" s="406"/>
      <c r="D107" s="384"/>
      <c r="E107" s="385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8"/>
      <c r="Q107" s="386"/>
      <c r="R107" s="407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90"/>
      <c r="AU107" s="409"/>
      <c r="AV107" s="409"/>
      <c r="AW107" s="409"/>
      <c r="AX107" s="410"/>
      <c r="AY107" s="392"/>
      <c r="AZ107" s="393"/>
      <c r="BA107" s="387"/>
      <c r="BB107" s="387"/>
      <c r="BC107" s="387"/>
      <c r="BD107" s="387"/>
      <c r="BE107" s="387"/>
      <c r="BF107" s="387"/>
      <c r="BG107" s="387"/>
      <c r="BH107" s="387"/>
      <c r="BI107" s="387"/>
      <c r="BJ107" s="387"/>
      <c r="BK107" s="387"/>
      <c r="BL107" s="387"/>
      <c r="BM107" s="387"/>
      <c r="BN107" s="387"/>
      <c r="BO107" s="387"/>
      <c r="BP107" s="387"/>
      <c r="BQ107" s="387"/>
      <c r="BR107" s="387"/>
      <c r="BS107" s="387"/>
      <c r="BT107" s="387"/>
      <c r="BU107" s="387"/>
      <c r="BV107" s="387"/>
      <c r="BW107" s="387"/>
      <c r="BX107" s="387"/>
      <c r="BY107" s="387"/>
      <c r="BZ107" s="387"/>
      <c r="CA107" s="387"/>
      <c r="CB107" s="387"/>
      <c r="CC107" s="394"/>
      <c r="CD107" s="396"/>
      <c r="CE107" s="396"/>
      <c r="CF107" s="396"/>
      <c r="CG107" s="396"/>
      <c r="CH107" s="396"/>
      <c r="CI107" s="387"/>
      <c r="CJ107" s="396"/>
      <c r="CK107" s="396"/>
      <c r="CL107" s="396"/>
      <c r="CM107" s="396"/>
      <c r="CN107" s="396"/>
      <c r="CO107" s="396"/>
      <c r="CP107" s="396"/>
      <c r="CQ107" s="396"/>
      <c r="CR107" s="396"/>
      <c r="CS107" s="396"/>
      <c r="CT107" s="396"/>
      <c r="CU107" s="396"/>
      <c r="CV107" s="396"/>
      <c r="CW107" s="396"/>
      <c r="CX107" s="396"/>
      <c r="CY107" s="396"/>
      <c r="CZ107" s="396"/>
      <c r="DA107" s="396"/>
      <c r="DB107" s="396"/>
      <c r="DC107" s="396"/>
      <c r="DD107" s="396"/>
      <c r="DE107" s="396"/>
      <c r="DF107" s="396"/>
      <c r="DG107" s="396"/>
      <c r="DH107" s="396"/>
      <c r="DI107" s="396"/>
      <c r="DJ107" s="396"/>
      <c r="DK107" s="396"/>
      <c r="DL107" s="396"/>
      <c r="DM107" s="396"/>
      <c r="DN107" s="396"/>
      <c r="DO107" s="396"/>
      <c r="DP107" s="397"/>
      <c r="DQ107" s="408"/>
      <c r="DR107" s="380">
        <v>0</v>
      </c>
      <c r="DS107" s="477"/>
      <c r="DT107" s="477"/>
      <c r="DU107" s="397"/>
      <c r="DV107" s="397"/>
      <c r="DW107" s="397"/>
      <c r="DX107" s="397"/>
      <c r="DY107" s="397"/>
      <c r="DZ107" s="397"/>
      <c r="EA107" s="397"/>
      <c r="EB107" s="397"/>
      <c r="EC107" s="397"/>
      <c r="ED107" s="397"/>
      <c r="EE107" s="397"/>
      <c r="EF107" s="397"/>
      <c r="EG107" s="397"/>
      <c r="EH107" s="397"/>
      <c r="EI107" s="397"/>
      <c r="EJ107" s="397"/>
      <c r="EK107" s="397"/>
      <c r="EL107" s="398"/>
      <c r="EM107" s="397"/>
      <c r="EN107" s="397"/>
      <c r="EO107" s="398"/>
      <c r="EP107" s="397"/>
      <c r="EQ107" s="399"/>
      <c r="ER107" s="398"/>
      <c r="ES107" s="397"/>
      <c r="ET107" s="397"/>
      <c r="EU107" s="398"/>
      <c r="EV107" s="397"/>
      <c r="EW107" s="397"/>
      <c r="EX107" s="398"/>
      <c r="EY107" s="397"/>
      <c r="EZ107" s="397"/>
      <c r="FA107" s="398"/>
      <c r="FB107" s="397"/>
      <c r="FC107" s="397"/>
      <c r="FD107" s="398"/>
      <c r="FE107" s="397"/>
      <c r="FF107" s="397"/>
      <c r="FG107" s="398"/>
      <c r="FH107" s="397"/>
      <c r="FI107" s="397"/>
      <c r="FJ107" s="398"/>
      <c r="FK107" s="397"/>
      <c r="FL107" s="397"/>
      <c r="FM107" s="398"/>
      <c r="FN107" s="397"/>
      <c r="FO107" s="397"/>
      <c r="FP107" s="447"/>
      <c r="FQ107" s="400"/>
      <c r="FR107" s="400"/>
      <c r="FS107" s="401"/>
      <c r="FT107" s="400"/>
      <c r="FU107" s="400"/>
      <c r="FV107" s="401"/>
      <c r="FW107" s="400"/>
      <c r="FX107" s="400"/>
      <c r="FY107" s="401"/>
      <c r="FZ107" s="400"/>
      <c r="GA107" s="400"/>
      <c r="GB107" s="401"/>
      <c r="GC107" s="400"/>
      <c r="GD107" s="400"/>
      <c r="GE107" s="401"/>
      <c r="GF107" s="400"/>
      <c r="GG107" s="400"/>
      <c r="GH107" s="401"/>
      <c r="GI107" s="400"/>
      <c r="GJ107" s="400"/>
      <c r="GK107" s="401"/>
      <c r="GL107" s="400"/>
      <c r="GM107" s="400"/>
      <c r="GN107" s="401"/>
      <c r="GO107" s="400"/>
      <c r="GP107" s="400"/>
      <c r="GQ107" s="401"/>
      <c r="GR107" s="400"/>
      <c r="GS107" s="402"/>
      <c r="GT107" s="403"/>
      <c r="GU107" s="404"/>
      <c r="GV107" s="404"/>
      <c r="GW107" s="404"/>
      <c r="GX107" s="404"/>
      <c r="GY107" s="405"/>
      <c r="GZ107" s="403"/>
      <c r="HA107" s="404"/>
      <c r="HB107" s="404"/>
      <c r="HC107" s="404"/>
      <c r="HD107" s="404"/>
      <c r="HE107" s="404"/>
      <c r="HF107" s="403"/>
      <c r="HG107" s="404"/>
      <c r="HH107" s="404"/>
      <c r="HI107" s="404"/>
      <c r="HJ107" s="404"/>
      <c r="HK107" s="404"/>
      <c r="HL107" s="404"/>
      <c r="HM107" s="404"/>
      <c r="HN107" s="404"/>
      <c r="HO107" s="404"/>
      <c r="HP107" s="404"/>
      <c r="HQ107" s="404"/>
      <c r="HR107" s="404"/>
      <c r="HS107" s="404"/>
      <c r="HT107" s="404"/>
      <c r="HU107" s="404"/>
      <c r="HV107" s="404"/>
      <c r="HW107" s="404"/>
      <c r="HX107" s="98"/>
      <c r="HY107" s="59"/>
      <c r="HZ107" s="58"/>
      <c r="IE107" s="31"/>
      <c r="IG107" s="97"/>
      <c r="IP107" s="56"/>
      <c r="IQ107" s="56"/>
      <c r="IR107" s="56"/>
      <c r="IS107" s="56"/>
      <c r="IT107" s="56"/>
      <c r="JK107" s="69"/>
      <c r="JL107" s="39"/>
      <c r="JM107" s="39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</row>
    <row r="108" spans="1:797" ht="24" hidden="1" customHeight="1">
      <c r="C108" s="411" t="s">
        <v>72</v>
      </c>
      <c r="D108" s="384"/>
      <c r="E108" s="385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8"/>
      <c r="Q108" s="386"/>
      <c r="R108" s="407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/>
      <c r="AM108" s="386"/>
      <c r="AN108" s="386"/>
      <c r="AO108" s="386"/>
      <c r="AP108" s="386"/>
      <c r="AQ108" s="386"/>
      <c r="AR108" s="386"/>
      <c r="AS108" s="386"/>
      <c r="AT108" s="390"/>
      <c r="AU108" s="409"/>
      <c r="AV108" s="409"/>
      <c r="AW108" s="409"/>
      <c r="AX108" s="410"/>
      <c r="AY108" s="392"/>
      <c r="AZ108" s="393"/>
      <c r="BA108" s="387"/>
      <c r="BB108" s="387"/>
      <c r="BC108" s="387"/>
      <c r="BD108" s="387"/>
      <c r="BE108" s="387"/>
      <c r="BF108" s="387"/>
      <c r="BG108" s="387"/>
      <c r="BH108" s="387"/>
      <c r="BI108" s="387"/>
      <c r="BJ108" s="387"/>
      <c r="BK108" s="387"/>
      <c r="BL108" s="387"/>
      <c r="BM108" s="387"/>
      <c r="BN108" s="387"/>
      <c r="BO108" s="387"/>
      <c r="BP108" s="387"/>
      <c r="BQ108" s="387"/>
      <c r="BR108" s="387"/>
      <c r="BS108" s="387"/>
      <c r="BT108" s="387"/>
      <c r="BU108" s="387"/>
      <c r="BV108" s="387"/>
      <c r="BW108" s="387"/>
      <c r="BX108" s="387"/>
      <c r="BY108" s="387"/>
      <c r="BZ108" s="387"/>
      <c r="CA108" s="387"/>
      <c r="CB108" s="387"/>
      <c r="CC108" s="394"/>
      <c r="CD108" s="396"/>
      <c r="CE108" s="396"/>
      <c r="CF108" s="396"/>
      <c r="CG108" s="396"/>
      <c r="CH108" s="396"/>
      <c r="CI108" s="387"/>
      <c r="CJ108" s="396"/>
      <c r="CK108" s="396"/>
      <c r="CL108" s="396"/>
      <c r="CM108" s="396"/>
      <c r="CN108" s="396"/>
      <c r="CO108" s="396"/>
      <c r="CP108" s="396"/>
      <c r="CQ108" s="396"/>
      <c r="CR108" s="396"/>
      <c r="CS108" s="396"/>
      <c r="CT108" s="396"/>
      <c r="CU108" s="396"/>
      <c r="CV108" s="396"/>
      <c r="CW108" s="396"/>
      <c r="CX108" s="396"/>
      <c r="CY108" s="396"/>
      <c r="CZ108" s="396"/>
      <c r="DA108" s="396"/>
      <c r="DB108" s="396"/>
      <c r="DC108" s="396"/>
      <c r="DD108" s="396"/>
      <c r="DE108" s="396"/>
      <c r="DF108" s="396"/>
      <c r="DG108" s="396"/>
      <c r="DH108" s="396"/>
      <c r="DI108" s="396"/>
      <c r="DJ108" s="396"/>
      <c r="DK108" s="396"/>
      <c r="DL108" s="396"/>
      <c r="DM108" s="396"/>
      <c r="DN108" s="396"/>
      <c r="DO108" s="396"/>
      <c r="DP108" s="397"/>
      <c r="DQ108" s="408"/>
      <c r="DR108" s="380">
        <v>0</v>
      </c>
      <c r="DS108" s="477"/>
      <c r="DT108" s="477"/>
      <c r="DU108" s="397"/>
      <c r="DV108" s="397"/>
      <c r="DW108" s="397"/>
      <c r="DX108" s="397"/>
      <c r="DY108" s="397"/>
      <c r="DZ108" s="397"/>
      <c r="EA108" s="397"/>
      <c r="EB108" s="397"/>
      <c r="EC108" s="397"/>
      <c r="ED108" s="397"/>
      <c r="EE108" s="397"/>
      <c r="EF108" s="397"/>
      <c r="EG108" s="397"/>
      <c r="EH108" s="397"/>
      <c r="EI108" s="397"/>
      <c r="EJ108" s="397"/>
      <c r="EK108" s="397"/>
      <c r="EL108" s="398"/>
      <c r="EM108" s="397"/>
      <c r="EN108" s="397"/>
      <c r="EO108" s="398"/>
      <c r="EP108" s="397"/>
      <c r="EQ108" s="399"/>
      <c r="ER108" s="398"/>
      <c r="ES108" s="397"/>
      <c r="ET108" s="397"/>
      <c r="EU108" s="412"/>
      <c r="EV108" s="413"/>
      <c r="EW108" s="413"/>
      <c r="EX108" s="412"/>
      <c r="EY108" s="413"/>
      <c r="EZ108" s="413"/>
      <c r="FA108" s="412"/>
      <c r="FB108" s="413"/>
      <c r="FC108" s="413"/>
      <c r="FD108" s="412"/>
      <c r="FE108" s="413"/>
      <c r="FF108" s="413"/>
      <c r="FG108" s="412"/>
      <c r="FH108" s="413"/>
      <c r="FI108" s="413"/>
      <c r="FJ108" s="412"/>
      <c r="FK108" s="413"/>
      <c r="FL108" s="413"/>
      <c r="FM108" s="398"/>
      <c r="FN108" s="397"/>
      <c r="FO108" s="397"/>
      <c r="FP108" s="447"/>
      <c r="FQ108" s="400"/>
      <c r="FR108" s="400"/>
      <c r="FS108" s="401"/>
      <c r="FT108" s="400"/>
      <c r="FU108" s="400"/>
      <c r="FV108" s="401"/>
      <c r="FW108" s="400"/>
      <c r="FX108" s="400"/>
      <c r="FY108" s="401"/>
      <c r="FZ108" s="400"/>
      <c r="GA108" s="400"/>
      <c r="GB108" s="401"/>
      <c r="GC108" s="400"/>
      <c r="GD108" s="400"/>
      <c r="GE108" s="401"/>
      <c r="GF108" s="400"/>
      <c r="GG108" s="400"/>
      <c r="GH108" s="401"/>
      <c r="GI108" s="400"/>
      <c r="GJ108" s="400"/>
      <c r="GK108" s="401"/>
      <c r="GL108" s="400"/>
      <c r="GM108" s="400"/>
      <c r="GN108" s="401"/>
      <c r="GO108" s="400"/>
      <c r="GP108" s="400"/>
      <c r="GQ108" s="401"/>
      <c r="GR108" s="400"/>
      <c r="GS108" s="402"/>
      <c r="GT108" s="403"/>
      <c r="GU108" s="404"/>
      <c r="GV108" s="404"/>
      <c r="GW108" s="404"/>
      <c r="GX108" s="404"/>
      <c r="GY108" s="405"/>
      <c r="GZ108" s="403"/>
      <c r="HA108" s="404"/>
      <c r="HB108" s="404"/>
      <c r="HC108" s="404"/>
      <c r="HD108" s="404"/>
      <c r="HE108" s="404"/>
      <c r="HF108" s="403"/>
      <c r="HG108" s="404"/>
      <c r="HH108" s="404"/>
      <c r="HI108" s="404"/>
      <c r="HJ108" s="404"/>
      <c r="HK108" s="404"/>
      <c r="HL108" s="404"/>
      <c r="HM108" s="404"/>
      <c r="HN108" s="404"/>
      <c r="HO108" s="404"/>
      <c r="HP108" s="404"/>
      <c r="HQ108" s="404"/>
      <c r="HR108" s="404"/>
      <c r="HS108" s="404"/>
      <c r="HT108" s="404"/>
      <c r="HU108" s="404"/>
      <c r="HV108" s="404"/>
      <c r="HW108" s="404"/>
      <c r="HX108" s="98"/>
      <c r="HY108" s="59"/>
      <c r="HZ108" s="165"/>
      <c r="IE108" s="31"/>
      <c r="IG108" s="97"/>
      <c r="IJ108" s="104" t="s">
        <v>71</v>
      </c>
      <c r="IP108" s="56"/>
      <c r="IQ108" s="56"/>
      <c r="IR108" s="56"/>
      <c r="IS108" s="56"/>
      <c r="IT108" s="56"/>
      <c r="JK108" s="69"/>
      <c r="JL108" s="39"/>
      <c r="JM108" s="39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</row>
    <row r="109" spans="1:797" ht="17.45" hidden="1" customHeight="1">
      <c r="A109" s="146"/>
      <c r="B109" s="139" t="str">
        <f t="shared" ref="B109:B120" si="107">EM109</f>
        <v>125/50 г</v>
      </c>
      <c r="C109" s="482" t="s">
        <v>142</v>
      </c>
      <c r="D109" s="499"/>
      <c r="E109" s="500"/>
      <c r="F109" s="486"/>
      <c r="G109" s="486"/>
      <c r="H109" s="486"/>
      <c r="I109" s="486"/>
      <c r="J109" s="486"/>
      <c r="K109" s="486"/>
      <c r="L109" s="486"/>
      <c r="M109" s="486"/>
      <c r="N109" s="486"/>
      <c r="O109" s="486"/>
      <c r="P109" s="486"/>
      <c r="Q109" s="486"/>
      <c r="R109" s="486"/>
      <c r="S109" s="486"/>
      <c r="T109" s="486"/>
      <c r="U109" s="486"/>
      <c r="V109" s="486"/>
      <c r="W109" s="486"/>
      <c r="X109" s="486"/>
      <c r="Y109" s="489"/>
      <c r="Z109" s="486"/>
      <c r="AA109" s="489" t="s">
        <v>143</v>
      </c>
      <c r="AB109" s="489"/>
      <c r="AC109" s="486"/>
      <c r="AD109" s="486"/>
      <c r="AE109" s="486"/>
      <c r="AF109" s="486"/>
      <c r="AG109" s="486"/>
      <c r="AH109" s="486"/>
      <c r="AI109" s="486"/>
      <c r="AJ109" s="486"/>
      <c r="AK109" s="486"/>
      <c r="AL109" s="486"/>
      <c r="AM109" s="486"/>
      <c r="AN109" s="486"/>
      <c r="AO109" s="486"/>
      <c r="AP109" s="486"/>
      <c r="AQ109" s="486"/>
      <c r="AR109" s="486"/>
      <c r="AS109" s="486"/>
      <c r="AT109" s="490"/>
      <c r="AU109" s="490"/>
      <c r="AV109" s="490"/>
      <c r="AW109" s="490"/>
      <c r="AX109" s="502"/>
      <c r="AY109" s="491"/>
      <c r="AZ109" s="492"/>
      <c r="BA109" s="488" t="s">
        <v>112</v>
      </c>
      <c r="BB109" s="488"/>
      <c r="BC109" s="488"/>
      <c r="BD109" s="488"/>
      <c r="BE109" s="488"/>
      <c r="BF109" s="488"/>
      <c r="BG109" s="488"/>
      <c r="BH109" s="488"/>
      <c r="BI109" s="488"/>
      <c r="BJ109" s="488"/>
      <c r="BK109" s="488"/>
      <c r="BL109" s="488"/>
      <c r="BM109" s="488"/>
      <c r="BN109" s="488"/>
      <c r="BO109" s="488"/>
      <c r="BP109" s="488"/>
      <c r="BQ109" s="488"/>
      <c r="BR109" s="488"/>
      <c r="BS109" s="488"/>
      <c r="BT109" s="488"/>
      <c r="BU109" s="488"/>
      <c r="BV109" s="488"/>
      <c r="BW109" s="488"/>
      <c r="BX109" s="488"/>
      <c r="BY109" s="488"/>
      <c r="BZ109" s="488"/>
      <c r="CA109" s="488"/>
      <c r="CB109" s="488"/>
      <c r="CC109" s="381"/>
      <c r="CD109" s="493"/>
      <c r="CE109" s="493"/>
      <c r="CF109" s="493"/>
      <c r="CG109" s="493"/>
      <c r="CH109" s="493"/>
      <c r="CI109" s="488"/>
      <c r="CJ109" s="493" t="s">
        <v>112</v>
      </c>
      <c r="CK109" s="493"/>
      <c r="CL109" s="493" t="s">
        <v>241</v>
      </c>
      <c r="CM109" s="493"/>
      <c r="CN109" s="493"/>
      <c r="CO109" s="493"/>
      <c r="CP109" s="493"/>
      <c r="CQ109" s="493"/>
      <c r="CR109" s="493"/>
      <c r="CS109" s="493"/>
      <c r="CT109" s="493"/>
      <c r="CU109" s="493"/>
      <c r="CV109" s="493"/>
      <c r="CW109" s="493"/>
      <c r="CX109" s="493"/>
      <c r="CY109" s="493"/>
      <c r="CZ109" s="493"/>
      <c r="DA109" s="493"/>
      <c r="DB109" s="493"/>
      <c r="DC109" s="493"/>
      <c r="DD109" s="493"/>
      <c r="DE109" s="493"/>
      <c r="DF109" s="493"/>
      <c r="DG109" s="493"/>
      <c r="DH109" s="493" t="s">
        <v>275</v>
      </c>
      <c r="DI109" s="493"/>
      <c r="DJ109" s="493" t="s">
        <v>144</v>
      </c>
      <c r="DK109" s="493"/>
      <c r="DL109" s="493"/>
      <c r="DM109" s="493"/>
      <c r="DN109" s="493"/>
      <c r="DO109" s="493"/>
      <c r="DP109" s="493"/>
      <c r="DQ109" s="467">
        <v>4.3600000000000003</v>
      </c>
      <c r="DR109" s="380">
        <v>29.46</v>
      </c>
      <c r="DS109" s="468"/>
      <c r="DT109" s="468"/>
      <c r="DU109" s="495"/>
      <c r="DV109" s="495"/>
      <c r="DW109" s="495"/>
      <c r="DX109" s="495"/>
      <c r="DY109" s="495"/>
      <c r="DZ109" s="495"/>
      <c r="EA109" s="495"/>
      <c r="EB109" s="495"/>
      <c r="EC109" s="495"/>
      <c r="ED109" s="495"/>
      <c r="EE109" s="495"/>
      <c r="EF109" s="495"/>
      <c r="EG109" s="495"/>
      <c r="EH109" s="495"/>
      <c r="EI109" s="495"/>
      <c r="EJ109" s="495"/>
      <c r="EK109" s="495"/>
      <c r="EL109" s="455">
        <v>76</v>
      </c>
      <c r="EM109" s="495" t="s">
        <v>145</v>
      </c>
      <c r="EN109" s="495"/>
      <c r="EO109" s="446">
        <v>86</v>
      </c>
      <c r="EP109" s="495" t="s">
        <v>145</v>
      </c>
      <c r="EQ109" s="495"/>
      <c r="ER109" s="446">
        <v>76</v>
      </c>
      <c r="ES109" s="495" t="s">
        <v>145</v>
      </c>
      <c r="ET109" s="495"/>
      <c r="EU109" s="446">
        <v>76</v>
      </c>
      <c r="EV109" s="495" t="s">
        <v>145</v>
      </c>
      <c r="EW109" s="495"/>
      <c r="EX109" s="446">
        <v>76</v>
      </c>
      <c r="EY109" s="495" t="s">
        <v>145</v>
      </c>
      <c r="EZ109" s="495"/>
      <c r="FA109" s="446">
        <v>76</v>
      </c>
      <c r="FB109" s="495" t="s">
        <v>145</v>
      </c>
      <c r="FC109" s="495"/>
      <c r="FD109" s="446">
        <v>76</v>
      </c>
      <c r="FE109" s="495" t="s">
        <v>145</v>
      </c>
      <c r="FF109" s="495"/>
      <c r="FG109" s="446">
        <v>76</v>
      </c>
      <c r="FH109" s="495" t="s">
        <v>145</v>
      </c>
      <c r="FI109" s="495"/>
      <c r="FJ109" s="446">
        <v>77</v>
      </c>
      <c r="FK109" s="495" t="s">
        <v>145</v>
      </c>
      <c r="FL109" s="495"/>
      <c r="FM109" s="446">
        <v>76</v>
      </c>
      <c r="FN109" s="495" t="s">
        <v>145</v>
      </c>
      <c r="FO109" s="495"/>
      <c r="FP109" s="447"/>
      <c r="FQ109" s="497"/>
      <c r="FR109" s="497"/>
      <c r="FS109" s="447"/>
      <c r="FT109" s="497"/>
      <c r="FU109" s="497"/>
      <c r="FV109" s="447"/>
      <c r="FW109" s="497"/>
      <c r="FX109" s="497"/>
      <c r="FY109" s="447"/>
      <c r="FZ109" s="497"/>
      <c r="GA109" s="497"/>
      <c r="GB109" s="447"/>
      <c r="GC109" s="497"/>
      <c r="GD109" s="497"/>
      <c r="GE109" s="447"/>
      <c r="GF109" s="497"/>
      <c r="GG109" s="497"/>
      <c r="GH109" s="447"/>
      <c r="GI109" s="497"/>
      <c r="GJ109" s="497"/>
      <c r="GK109" s="447"/>
      <c r="GL109" s="497"/>
      <c r="GM109" s="497"/>
      <c r="GN109" s="447"/>
      <c r="GO109" s="497"/>
      <c r="GP109" s="497"/>
      <c r="GQ109" s="447"/>
      <c r="GR109" s="497"/>
      <c r="GS109" s="453"/>
      <c r="GT109" s="382" t="s">
        <v>75</v>
      </c>
      <c r="GU109" s="498"/>
      <c r="GV109" s="498"/>
      <c r="GW109" s="498"/>
      <c r="GX109" s="498"/>
      <c r="GY109" s="454"/>
      <c r="GZ109" s="382" t="s">
        <v>75</v>
      </c>
      <c r="HA109" s="498" t="s">
        <v>76</v>
      </c>
      <c r="HB109" s="498" t="s">
        <v>96</v>
      </c>
      <c r="HC109" s="498"/>
      <c r="HD109" s="498"/>
      <c r="HE109" s="498"/>
      <c r="HF109" s="382" t="s">
        <v>75</v>
      </c>
      <c r="HG109" s="498"/>
      <c r="HH109" s="498"/>
      <c r="HI109" s="498"/>
      <c r="HJ109" s="498"/>
      <c r="HK109" s="498"/>
      <c r="HL109" s="498"/>
      <c r="HM109" s="498"/>
      <c r="HN109" s="498"/>
      <c r="HO109" s="498"/>
      <c r="HP109" s="498"/>
      <c r="HQ109" s="498"/>
      <c r="HR109" s="498"/>
      <c r="HS109" s="498"/>
      <c r="HT109" s="498"/>
      <c r="HU109" s="498"/>
      <c r="HV109" s="498"/>
      <c r="HW109" s="498"/>
      <c r="HX109" s="94">
        <f t="shared" ref="HX109:HX120" si="108">EL109</f>
        <v>76</v>
      </c>
      <c r="HY109" s="79"/>
      <c r="HZ109" s="72"/>
      <c r="IA109" s="38">
        <f t="shared" ref="IA109:IA120" si="109">SUM(HZ109)</f>
        <v>0</v>
      </c>
      <c r="IB109" s="91">
        <f t="shared" ref="IB109:IB144" si="110">HX109*HZ109</f>
        <v>0</v>
      </c>
      <c r="IC109" s="176" t="str">
        <f t="shared" ref="IC109:IC119" si="111">IF(CD109&gt;0,CD109,"")</f>
        <v/>
      </c>
      <c r="IE109" s="31">
        <f t="shared" ref="IE109:IE143" si="112">EL109</f>
        <v>76</v>
      </c>
      <c r="IG109" s="97">
        <f>HZ109*IE109</f>
        <v>0</v>
      </c>
      <c r="II109" s="97">
        <f t="shared" ref="II109:II143" ca="1" si="113">IF(AND($II$4&gt;0,SUM($HZ$109:$HZ$143)&gt;2),0,IF($IG$9&gt;2999,(IE109-ROUND(IE109-IE109*$II$7,0))*HZ109,0))</f>
        <v>0</v>
      </c>
      <c r="IJ109" s="89">
        <f t="shared" ref="IJ109:IJ143" si="114">IF(SUM($HZ$109:$HZ$143)&gt;2,(IE109-ROUND(IE109-IE109*$II$4,0))*HZ109,0)</f>
        <v>0</v>
      </c>
      <c r="IP109" s="56"/>
      <c r="IQ109" s="56"/>
      <c r="IR109" s="56"/>
      <c r="IS109" s="56"/>
      <c r="IT109" s="56"/>
      <c r="JK109" s="69">
        <f t="shared" ref="JK109:JK143" si="115">IF(OR(JX109=SUM(JR109:JW109),SUM($HY$155,$HY$158:$HY$160,$IB$155,$IB$158:$IB$160)=SUM($JX$44:$JX$140)),0,1)</f>
        <v>0</v>
      </c>
      <c r="JL109" s="39">
        <f t="shared" ref="JL109:JL143" si="116">IF(HF109="майп",IA109,0)</f>
        <v>0</v>
      </c>
      <c r="JM109" s="39">
        <f t="shared" ref="JM109:JM143" si="117">IF(HG109="кетп",IA109,0)</f>
        <v>0</v>
      </c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</row>
    <row r="110" spans="1:797" ht="17.45" hidden="1" customHeight="1">
      <c r="A110" s="146"/>
      <c r="B110" s="139" t="str">
        <f t="shared" si="107"/>
        <v>60 г</v>
      </c>
      <c r="C110" s="482" t="s">
        <v>113</v>
      </c>
      <c r="D110" s="499"/>
      <c r="E110" s="500"/>
      <c r="F110" s="486"/>
      <c r="G110" s="486"/>
      <c r="H110" s="486"/>
      <c r="I110" s="486"/>
      <c r="J110" s="486"/>
      <c r="K110" s="486"/>
      <c r="L110" s="486"/>
      <c r="M110" s="486"/>
      <c r="N110" s="486"/>
      <c r="O110" s="486"/>
      <c r="P110" s="486"/>
      <c r="Q110" s="486"/>
      <c r="R110" s="486"/>
      <c r="S110" s="486"/>
      <c r="T110" s="489"/>
      <c r="U110" s="486" t="s">
        <v>114</v>
      </c>
      <c r="V110" s="486"/>
      <c r="W110" s="486"/>
      <c r="X110" s="486"/>
      <c r="Y110" s="501"/>
      <c r="Z110" s="486"/>
      <c r="AA110" s="486"/>
      <c r="AB110" s="489"/>
      <c r="AC110" s="486"/>
      <c r="AD110" s="486"/>
      <c r="AE110" s="486"/>
      <c r="AF110" s="486"/>
      <c r="AG110" s="486"/>
      <c r="AH110" s="486"/>
      <c r="AI110" s="486"/>
      <c r="AJ110" s="486"/>
      <c r="AK110" s="486"/>
      <c r="AL110" s="486"/>
      <c r="AM110" s="486"/>
      <c r="AN110" s="486"/>
      <c r="AO110" s="486"/>
      <c r="AP110" s="486"/>
      <c r="AQ110" s="486"/>
      <c r="AR110" s="486"/>
      <c r="AS110" s="486"/>
      <c r="AT110" s="490"/>
      <c r="AU110" s="490"/>
      <c r="AV110" s="490"/>
      <c r="AW110" s="490"/>
      <c r="AX110" s="502"/>
      <c r="AY110" s="491"/>
      <c r="AZ110" s="492"/>
      <c r="BA110" s="488" t="s">
        <v>112</v>
      </c>
      <c r="BB110" s="488"/>
      <c r="BC110" s="488"/>
      <c r="BD110" s="488"/>
      <c r="BE110" s="488"/>
      <c r="BF110" s="488"/>
      <c r="BG110" s="488"/>
      <c r="BH110" s="488"/>
      <c r="BI110" s="488"/>
      <c r="BJ110" s="488"/>
      <c r="BK110" s="488"/>
      <c r="BL110" s="488"/>
      <c r="BM110" s="488"/>
      <c r="BN110" s="488"/>
      <c r="BO110" s="488"/>
      <c r="BP110" s="488"/>
      <c r="BQ110" s="488"/>
      <c r="BR110" s="488"/>
      <c r="BS110" s="488"/>
      <c r="BT110" s="488"/>
      <c r="BU110" s="488"/>
      <c r="BV110" s="488"/>
      <c r="BW110" s="488"/>
      <c r="BX110" s="488"/>
      <c r="BY110" s="488"/>
      <c r="BZ110" s="488"/>
      <c r="CA110" s="488"/>
      <c r="CB110" s="488"/>
      <c r="CC110" s="381"/>
      <c r="CD110" s="493"/>
      <c r="CE110" s="493"/>
      <c r="CF110" s="493"/>
      <c r="CG110" s="493"/>
      <c r="CH110" s="493"/>
      <c r="CI110" s="488"/>
      <c r="CJ110" s="493" t="s">
        <v>112</v>
      </c>
      <c r="CK110" s="493"/>
      <c r="CL110" s="493" t="s">
        <v>241</v>
      </c>
      <c r="CM110" s="493"/>
      <c r="CN110" s="493"/>
      <c r="CO110" s="493"/>
      <c r="CP110" s="493"/>
      <c r="CQ110" s="493"/>
      <c r="CR110" s="493"/>
      <c r="CS110" s="493"/>
      <c r="CT110" s="493"/>
      <c r="CU110" s="493"/>
      <c r="CV110" s="493"/>
      <c r="CW110" s="493"/>
      <c r="CX110" s="493"/>
      <c r="CY110" s="493"/>
      <c r="CZ110" s="493"/>
      <c r="DA110" s="493"/>
      <c r="DB110" s="493"/>
      <c r="DC110" s="493"/>
      <c r="DD110" s="493"/>
      <c r="DE110" s="493"/>
      <c r="DF110" s="493"/>
      <c r="DG110" s="493"/>
      <c r="DH110" s="493" t="s">
        <v>276</v>
      </c>
      <c r="DI110" s="493"/>
      <c r="DJ110" s="493" t="s">
        <v>151</v>
      </c>
      <c r="DK110" s="493"/>
      <c r="DL110" s="493"/>
      <c r="DM110" s="493"/>
      <c r="DN110" s="493"/>
      <c r="DO110" s="493"/>
      <c r="DP110" s="493"/>
      <c r="DQ110" s="467">
        <v>10.59</v>
      </c>
      <c r="DR110" s="380">
        <v>10.59</v>
      </c>
      <c r="DS110" s="468"/>
      <c r="DT110" s="468"/>
      <c r="DU110" s="495"/>
      <c r="DV110" s="495"/>
      <c r="DW110" s="495"/>
      <c r="DX110" s="495"/>
      <c r="DY110" s="495"/>
      <c r="DZ110" s="495"/>
      <c r="EA110" s="495"/>
      <c r="EB110" s="495"/>
      <c r="EC110" s="495"/>
      <c r="ED110" s="495"/>
      <c r="EE110" s="495"/>
      <c r="EF110" s="495"/>
      <c r="EG110" s="495"/>
      <c r="EH110" s="495"/>
      <c r="EI110" s="495"/>
      <c r="EJ110" s="495"/>
      <c r="EK110" s="495"/>
      <c r="EL110" s="455">
        <v>35</v>
      </c>
      <c r="EM110" s="495" t="s">
        <v>115</v>
      </c>
      <c r="EN110" s="495"/>
      <c r="EO110" s="446">
        <v>35</v>
      </c>
      <c r="EP110" s="495" t="s">
        <v>115</v>
      </c>
      <c r="EQ110" s="495"/>
      <c r="ER110" s="446">
        <v>35</v>
      </c>
      <c r="ES110" s="495" t="s">
        <v>115</v>
      </c>
      <c r="ET110" s="495"/>
      <c r="EU110" s="446">
        <v>35</v>
      </c>
      <c r="EV110" s="495" t="s">
        <v>115</v>
      </c>
      <c r="EW110" s="495"/>
      <c r="EX110" s="446">
        <v>35</v>
      </c>
      <c r="EY110" s="495" t="s">
        <v>115</v>
      </c>
      <c r="EZ110" s="495"/>
      <c r="FA110" s="446">
        <v>35</v>
      </c>
      <c r="FB110" s="495" t="s">
        <v>115</v>
      </c>
      <c r="FC110" s="495"/>
      <c r="FD110" s="446">
        <v>35</v>
      </c>
      <c r="FE110" s="495" t="s">
        <v>115</v>
      </c>
      <c r="FF110" s="495"/>
      <c r="FG110" s="446">
        <v>35</v>
      </c>
      <c r="FH110" s="495" t="s">
        <v>115</v>
      </c>
      <c r="FI110" s="495"/>
      <c r="FJ110" s="446">
        <v>35</v>
      </c>
      <c r="FK110" s="495" t="s">
        <v>115</v>
      </c>
      <c r="FL110" s="495"/>
      <c r="FM110" s="446">
        <v>35</v>
      </c>
      <c r="FN110" s="495" t="s">
        <v>115</v>
      </c>
      <c r="FO110" s="495"/>
      <c r="FP110" s="447"/>
      <c r="FQ110" s="497"/>
      <c r="FR110" s="497"/>
      <c r="FS110" s="447"/>
      <c r="FT110" s="497"/>
      <c r="FU110" s="497"/>
      <c r="FV110" s="447"/>
      <c r="FW110" s="497"/>
      <c r="FX110" s="497"/>
      <c r="FY110" s="447"/>
      <c r="FZ110" s="497"/>
      <c r="GA110" s="497"/>
      <c r="GB110" s="447"/>
      <c r="GC110" s="497"/>
      <c r="GD110" s="497"/>
      <c r="GE110" s="447"/>
      <c r="GF110" s="497"/>
      <c r="GG110" s="497"/>
      <c r="GH110" s="447"/>
      <c r="GI110" s="497"/>
      <c r="GJ110" s="497"/>
      <c r="GK110" s="447"/>
      <c r="GL110" s="497"/>
      <c r="GM110" s="497"/>
      <c r="GN110" s="447"/>
      <c r="GO110" s="497"/>
      <c r="GP110" s="497"/>
      <c r="GQ110" s="447"/>
      <c r="GR110" s="497"/>
      <c r="GS110" s="453"/>
      <c r="GT110" s="382" t="s">
        <v>75</v>
      </c>
      <c r="GU110" s="498"/>
      <c r="GV110" s="498"/>
      <c r="GW110" s="498"/>
      <c r="GX110" s="498"/>
      <c r="GY110" s="454"/>
      <c r="GZ110" s="382" t="s">
        <v>75</v>
      </c>
      <c r="HA110" s="498"/>
      <c r="HB110" s="498" t="s">
        <v>75</v>
      </c>
      <c r="HC110" s="498"/>
      <c r="HD110" s="498"/>
      <c r="HE110" s="498"/>
      <c r="HF110" s="382" t="s">
        <v>75</v>
      </c>
      <c r="HG110" s="498"/>
      <c r="HH110" s="498"/>
      <c r="HI110" s="498"/>
      <c r="HJ110" s="498"/>
      <c r="HK110" s="498"/>
      <c r="HL110" s="498"/>
      <c r="HM110" s="498"/>
      <c r="HN110" s="498"/>
      <c r="HO110" s="498"/>
      <c r="HP110" s="498"/>
      <c r="HQ110" s="498"/>
      <c r="HR110" s="498"/>
      <c r="HS110" s="498"/>
      <c r="HT110" s="498"/>
      <c r="HU110" s="498"/>
      <c r="HV110" s="498"/>
      <c r="HW110" s="498"/>
      <c r="HX110" s="94">
        <f t="shared" si="108"/>
        <v>35</v>
      </c>
      <c r="HY110" s="79"/>
      <c r="HZ110" s="121"/>
      <c r="IA110" s="38">
        <f t="shared" si="109"/>
        <v>0</v>
      </c>
      <c r="IB110" s="91">
        <f t="shared" si="110"/>
        <v>0</v>
      </c>
      <c r="IC110" s="176" t="str">
        <f t="shared" si="111"/>
        <v/>
      </c>
      <c r="IE110" s="31">
        <f t="shared" si="112"/>
        <v>35</v>
      </c>
      <c r="IG110" s="97">
        <f t="shared" ref="IG110:IG140" si="118">HZ110*IE110</f>
        <v>0</v>
      </c>
      <c r="II110" s="97">
        <f t="shared" ca="1" si="113"/>
        <v>0</v>
      </c>
      <c r="IJ110" s="89">
        <f t="shared" si="114"/>
        <v>0</v>
      </c>
      <c r="IP110" s="56"/>
      <c r="IQ110" s="56"/>
      <c r="IR110" s="56"/>
      <c r="IS110" s="56"/>
      <c r="IT110" s="56"/>
      <c r="JK110" s="69">
        <f t="shared" si="115"/>
        <v>0</v>
      </c>
      <c r="JL110" s="39">
        <f t="shared" si="116"/>
        <v>0</v>
      </c>
      <c r="JM110" s="39">
        <f t="shared" si="117"/>
        <v>0</v>
      </c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</row>
    <row r="111" spans="1:797" ht="17.45" hidden="1" customHeight="1">
      <c r="A111" s="146"/>
      <c r="B111" s="139" t="str">
        <f t="shared" si="107"/>
        <v>50 г</v>
      </c>
      <c r="C111" s="482" t="s">
        <v>116</v>
      </c>
      <c r="D111" s="499"/>
      <c r="E111" s="500"/>
      <c r="F111" s="486"/>
      <c r="G111" s="486"/>
      <c r="H111" s="486"/>
      <c r="I111" s="486"/>
      <c r="J111" s="486"/>
      <c r="K111" s="486"/>
      <c r="L111" s="486"/>
      <c r="M111" s="486"/>
      <c r="N111" s="486"/>
      <c r="O111" s="486"/>
      <c r="P111" s="486"/>
      <c r="Q111" s="486"/>
      <c r="R111" s="486"/>
      <c r="S111" s="486"/>
      <c r="T111" s="486"/>
      <c r="U111" s="486"/>
      <c r="V111" s="486"/>
      <c r="W111" s="486"/>
      <c r="X111" s="486" t="s">
        <v>117</v>
      </c>
      <c r="Y111" s="501"/>
      <c r="Z111" s="486"/>
      <c r="AA111" s="486"/>
      <c r="AB111" s="489"/>
      <c r="AC111" s="486"/>
      <c r="AD111" s="486"/>
      <c r="AE111" s="486"/>
      <c r="AF111" s="486"/>
      <c r="AG111" s="486"/>
      <c r="AH111" s="486"/>
      <c r="AI111" s="486"/>
      <c r="AJ111" s="486"/>
      <c r="AK111" s="486"/>
      <c r="AL111" s="486"/>
      <c r="AM111" s="486"/>
      <c r="AN111" s="486"/>
      <c r="AO111" s="486"/>
      <c r="AP111" s="486"/>
      <c r="AQ111" s="486"/>
      <c r="AR111" s="486"/>
      <c r="AS111" s="486"/>
      <c r="AT111" s="490"/>
      <c r="AU111" s="490"/>
      <c r="AV111" s="490"/>
      <c r="AW111" s="490"/>
      <c r="AX111" s="502"/>
      <c r="AY111" s="491"/>
      <c r="AZ111" s="492"/>
      <c r="BA111" s="488" t="s">
        <v>112</v>
      </c>
      <c r="BB111" s="488"/>
      <c r="BC111" s="488"/>
      <c r="BD111" s="488"/>
      <c r="BE111" s="488"/>
      <c r="BF111" s="488"/>
      <c r="BG111" s="488"/>
      <c r="BH111" s="488"/>
      <c r="BI111" s="488"/>
      <c r="BJ111" s="488"/>
      <c r="BK111" s="488"/>
      <c r="BL111" s="488"/>
      <c r="BM111" s="488"/>
      <c r="BN111" s="488"/>
      <c r="BO111" s="488"/>
      <c r="BP111" s="488"/>
      <c r="BQ111" s="488"/>
      <c r="BR111" s="488"/>
      <c r="BS111" s="488"/>
      <c r="BT111" s="488"/>
      <c r="BU111" s="488"/>
      <c r="BV111" s="488"/>
      <c r="BW111" s="488"/>
      <c r="BX111" s="488"/>
      <c r="BY111" s="488"/>
      <c r="BZ111" s="488"/>
      <c r="CA111" s="488"/>
      <c r="CB111" s="488"/>
      <c r="CC111" s="381"/>
      <c r="CD111" s="493"/>
      <c r="CE111" s="493"/>
      <c r="CF111" s="493"/>
      <c r="CG111" s="493"/>
      <c r="CH111" s="493"/>
      <c r="CI111" s="488"/>
      <c r="CJ111" s="493" t="s">
        <v>112</v>
      </c>
      <c r="CK111" s="493"/>
      <c r="CL111" s="493" t="s">
        <v>241</v>
      </c>
      <c r="CM111" s="493"/>
      <c r="CN111" s="493"/>
      <c r="CO111" s="493"/>
      <c r="CP111" s="493"/>
      <c r="CQ111" s="493"/>
      <c r="CR111" s="493"/>
      <c r="CS111" s="493"/>
      <c r="CT111" s="493"/>
      <c r="CU111" s="493"/>
      <c r="CV111" s="493"/>
      <c r="CW111" s="493"/>
      <c r="CX111" s="493"/>
      <c r="CY111" s="493"/>
      <c r="CZ111" s="493"/>
      <c r="DA111" s="493"/>
      <c r="DB111" s="493"/>
      <c r="DC111" s="493"/>
      <c r="DD111" s="493"/>
      <c r="DE111" s="493"/>
      <c r="DF111" s="493"/>
      <c r="DG111" s="493"/>
      <c r="DH111" s="493" t="s">
        <v>276</v>
      </c>
      <c r="DI111" s="493"/>
      <c r="DJ111" s="493" t="s">
        <v>152</v>
      </c>
      <c r="DK111" s="493"/>
      <c r="DL111" s="493"/>
      <c r="DM111" s="493"/>
      <c r="DN111" s="493"/>
      <c r="DO111" s="493"/>
      <c r="DP111" s="493"/>
      <c r="DQ111" s="467">
        <v>4.72</v>
      </c>
      <c r="DR111" s="380">
        <v>7.73</v>
      </c>
      <c r="DS111" s="468"/>
      <c r="DT111" s="468"/>
      <c r="DU111" s="495"/>
      <c r="DV111" s="495"/>
      <c r="DW111" s="495"/>
      <c r="DX111" s="495"/>
      <c r="DY111" s="495"/>
      <c r="DZ111" s="495"/>
      <c r="EA111" s="495"/>
      <c r="EB111" s="495"/>
      <c r="EC111" s="495"/>
      <c r="ED111" s="495"/>
      <c r="EE111" s="495"/>
      <c r="EF111" s="495"/>
      <c r="EG111" s="495"/>
      <c r="EH111" s="495"/>
      <c r="EI111" s="495"/>
      <c r="EJ111" s="495"/>
      <c r="EK111" s="495"/>
      <c r="EL111" s="455">
        <v>35</v>
      </c>
      <c r="EM111" s="495" t="s">
        <v>118</v>
      </c>
      <c r="EN111" s="495"/>
      <c r="EO111" s="446">
        <v>35</v>
      </c>
      <c r="EP111" s="495" t="s">
        <v>118</v>
      </c>
      <c r="EQ111" s="495"/>
      <c r="ER111" s="446">
        <v>35</v>
      </c>
      <c r="ES111" s="495" t="s">
        <v>118</v>
      </c>
      <c r="ET111" s="495"/>
      <c r="EU111" s="446">
        <v>35</v>
      </c>
      <c r="EV111" s="495" t="s">
        <v>118</v>
      </c>
      <c r="EW111" s="495"/>
      <c r="EX111" s="446">
        <v>35</v>
      </c>
      <c r="EY111" s="495" t="s">
        <v>118</v>
      </c>
      <c r="EZ111" s="495"/>
      <c r="FA111" s="446">
        <v>35</v>
      </c>
      <c r="FB111" s="495" t="s">
        <v>118</v>
      </c>
      <c r="FC111" s="495"/>
      <c r="FD111" s="446">
        <v>35</v>
      </c>
      <c r="FE111" s="495" t="s">
        <v>118</v>
      </c>
      <c r="FF111" s="495"/>
      <c r="FG111" s="446">
        <v>35</v>
      </c>
      <c r="FH111" s="495" t="s">
        <v>118</v>
      </c>
      <c r="FI111" s="495"/>
      <c r="FJ111" s="446">
        <v>35</v>
      </c>
      <c r="FK111" s="495" t="s">
        <v>118</v>
      </c>
      <c r="FL111" s="495"/>
      <c r="FM111" s="446">
        <v>35</v>
      </c>
      <c r="FN111" s="495" t="s">
        <v>118</v>
      </c>
      <c r="FO111" s="495"/>
      <c r="FP111" s="447"/>
      <c r="FQ111" s="497"/>
      <c r="FR111" s="497"/>
      <c r="FS111" s="447"/>
      <c r="FT111" s="497"/>
      <c r="FU111" s="497"/>
      <c r="FV111" s="447"/>
      <c r="FW111" s="497"/>
      <c r="FX111" s="497"/>
      <c r="FY111" s="447"/>
      <c r="FZ111" s="497"/>
      <c r="GA111" s="497"/>
      <c r="GB111" s="447"/>
      <c r="GC111" s="497"/>
      <c r="GD111" s="497"/>
      <c r="GE111" s="447"/>
      <c r="GF111" s="497"/>
      <c r="GG111" s="497"/>
      <c r="GH111" s="447"/>
      <c r="GI111" s="497"/>
      <c r="GJ111" s="497"/>
      <c r="GK111" s="447"/>
      <c r="GL111" s="497"/>
      <c r="GM111" s="497"/>
      <c r="GN111" s="447"/>
      <c r="GO111" s="497"/>
      <c r="GP111" s="497"/>
      <c r="GQ111" s="447"/>
      <c r="GR111" s="497"/>
      <c r="GS111" s="453"/>
      <c r="GT111" s="382" t="s">
        <v>75</v>
      </c>
      <c r="GU111" s="498"/>
      <c r="GV111" s="498"/>
      <c r="GW111" s="498"/>
      <c r="GX111" s="498"/>
      <c r="GY111" s="454"/>
      <c r="GZ111" s="382" t="s">
        <v>75</v>
      </c>
      <c r="HA111" s="498"/>
      <c r="HB111" s="498" t="s">
        <v>75</v>
      </c>
      <c r="HC111" s="498"/>
      <c r="HD111" s="498"/>
      <c r="HE111" s="498"/>
      <c r="HF111" s="382" t="s">
        <v>75</v>
      </c>
      <c r="HG111" s="498"/>
      <c r="HH111" s="498"/>
      <c r="HI111" s="498"/>
      <c r="HJ111" s="498"/>
      <c r="HK111" s="498"/>
      <c r="HL111" s="498"/>
      <c r="HM111" s="498"/>
      <c r="HN111" s="498"/>
      <c r="HO111" s="498"/>
      <c r="HP111" s="498"/>
      <c r="HQ111" s="498"/>
      <c r="HR111" s="498"/>
      <c r="HS111" s="498"/>
      <c r="HT111" s="498"/>
      <c r="HU111" s="498"/>
      <c r="HV111" s="498"/>
      <c r="HW111" s="498"/>
      <c r="HX111" s="94">
        <f t="shared" si="108"/>
        <v>35</v>
      </c>
      <c r="HY111" s="79"/>
      <c r="HZ111" s="121"/>
      <c r="IA111" s="38">
        <f t="shared" si="109"/>
        <v>0</v>
      </c>
      <c r="IB111" s="91">
        <f t="shared" si="110"/>
        <v>0</v>
      </c>
      <c r="IC111" s="176" t="str">
        <f t="shared" si="111"/>
        <v/>
      </c>
      <c r="IE111" s="31">
        <f t="shared" si="112"/>
        <v>35</v>
      </c>
      <c r="IG111" s="97">
        <f t="shared" si="118"/>
        <v>0</v>
      </c>
      <c r="II111" s="97">
        <f t="shared" ca="1" si="113"/>
        <v>0</v>
      </c>
      <c r="IJ111" s="89">
        <f t="shared" si="114"/>
        <v>0</v>
      </c>
      <c r="IP111" s="56"/>
      <c r="IQ111" s="56"/>
      <c r="IR111" s="56"/>
      <c r="IS111" s="56"/>
      <c r="IT111" s="56"/>
      <c r="JK111" s="69">
        <f t="shared" si="115"/>
        <v>0</v>
      </c>
      <c r="JL111" s="39">
        <f t="shared" si="116"/>
        <v>0</v>
      </c>
      <c r="JM111" s="39">
        <f t="shared" si="117"/>
        <v>0</v>
      </c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/>
      <c r="OH111" s="4"/>
      <c r="OI111" s="4"/>
      <c r="OJ111" s="4"/>
      <c r="OK111" s="4"/>
      <c r="OL111" s="4"/>
      <c r="OM111" s="4"/>
      <c r="ON111" s="4"/>
      <c r="OO111" s="4"/>
      <c r="OP111" s="4"/>
      <c r="OQ111" s="4"/>
      <c r="OR111" s="4"/>
      <c r="OS111" s="4"/>
      <c r="OT111" s="4"/>
      <c r="OU111" s="4"/>
      <c r="OV111" s="4"/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  <c r="RL111" s="4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A111" s="4"/>
      <c r="SB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  <c r="SU111" s="4"/>
      <c r="SV111" s="4"/>
      <c r="SW111" s="4"/>
      <c r="SX111" s="4"/>
      <c r="SY111" s="4"/>
      <c r="SZ111" s="4"/>
      <c r="TA111" s="4"/>
      <c r="TB111" s="4"/>
      <c r="TC111" s="4"/>
      <c r="TD111" s="4"/>
      <c r="TE111" s="4"/>
      <c r="TF111" s="4"/>
      <c r="TG111" s="4"/>
      <c r="TH111" s="4"/>
      <c r="TI111" s="4"/>
      <c r="TJ111" s="4"/>
      <c r="TK111" s="4"/>
      <c r="TL111" s="4"/>
      <c r="TM111" s="4"/>
      <c r="TN111" s="4"/>
      <c r="TO111" s="4"/>
      <c r="TP111" s="4"/>
      <c r="TQ111" s="4"/>
      <c r="TR111" s="4"/>
      <c r="TS111" s="4"/>
      <c r="TT111" s="4"/>
      <c r="TU111" s="4"/>
      <c r="TV111" s="4"/>
      <c r="TW111" s="4"/>
      <c r="TX111" s="4"/>
      <c r="TY111" s="4"/>
      <c r="TZ111" s="4"/>
      <c r="UA111" s="4"/>
      <c r="UB111" s="4"/>
      <c r="UC111" s="4"/>
      <c r="UD111" s="4"/>
      <c r="UE111" s="4"/>
      <c r="UF111" s="4"/>
      <c r="UG111" s="4"/>
      <c r="UH111" s="4"/>
      <c r="UI111" s="4"/>
      <c r="UJ111" s="4"/>
      <c r="UK111" s="4"/>
      <c r="UL111" s="4"/>
      <c r="UM111" s="4"/>
      <c r="UN111" s="4"/>
      <c r="UO111" s="4"/>
      <c r="UP111" s="4"/>
      <c r="UQ111" s="4"/>
      <c r="UR111" s="4"/>
      <c r="US111" s="4"/>
      <c r="UT111" s="4"/>
      <c r="UU111" s="4"/>
      <c r="UV111" s="4"/>
      <c r="UW111" s="4"/>
      <c r="UX111" s="4"/>
      <c r="UY111" s="4"/>
      <c r="UZ111" s="4"/>
      <c r="VA111" s="4"/>
      <c r="VB111" s="4"/>
      <c r="VC111" s="4"/>
      <c r="VD111" s="4"/>
      <c r="VE111" s="4"/>
      <c r="VF111" s="4"/>
      <c r="VG111" s="4"/>
      <c r="VH111" s="4"/>
      <c r="VI111" s="4"/>
      <c r="VJ111" s="4"/>
      <c r="VK111" s="4"/>
      <c r="VL111" s="4"/>
      <c r="VM111" s="4"/>
      <c r="VN111" s="4"/>
      <c r="VO111" s="4"/>
      <c r="VP111" s="4"/>
      <c r="VQ111" s="4"/>
      <c r="VR111" s="4"/>
      <c r="VS111" s="4"/>
      <c r="VT111" s="4"/>
      <c r="VU111" s="4"/>
      <c r="VV111" s="4"/>
      <c r="VW111" s="4"/>
      <c r="VX111" s="4"/>
      <c r="VY111" s="4"/>
      <c r="VZ111" s="4"/>
      <c r="WA111" s="4"/>
      <c r="WB111" s="4"/>
      <c r="WC111" s="4"/>
      <c r="WD111" s="4"/>
      <c r="WE111" s="4"/>
      <c r="WF111" s="4"/>
      <c r="WG111" s="4"/>
      <c r="WH111" s="4"/>
      <c r="WI111" s="4"/>
      <c r="WJ111" s="4"/>
      <c r="WK111" s="4"/>
      <c r="WL111" s="4"/>
      <c r="WM111" s="4"/>
      <c r="WN111" s="4"/>
      <c r="WO111" s="4"/>
      <c r="WP111" s="4"/>
      <c r="WQ111" s="4"/>
      <c r="WR111" s="4"/>
      <c r="WS111" s="4"/>
      <c r="WT111" s="4"/>
      <c r="WU111" s="4"/>
      <c r="WV111" s="4"/>
      <c r="WW111" s="4"/>
      <c r="WX111" s="4"/>
      <c r="WY111" s="4"/>
      <c r="WZ111" s="4"/>
      <c r="XA111" s="4"/>
      <c r="XB111" s="4"/>
      <c r="XC111" s="4"/>
      <c r="XD111" s="4"/>
      <c r="XE111" s="4"/>
      <c r="XF111" s="4"/>
      <c r="XG111" s="4"/>
      <c r="XH111" s="4"/>
      <c r="XI111" s="4"/>
      <c r="XJ111" s="4"/>
      <c r="XK111" s="4"/>
      <c r="XL111" s="4"/>
      <c r="XM111" s="4"/>
      <c r="XN111" s="4"/>
      <c r="XO111" s="4"/>
      <c r="XP111" s="4"/>
      <c r="XQ111" s="4"/>
      <c r="XR111" s="4"/>
      <c r="XS111" s="4"/>
      <c r="XT111" s="4"/>
      <c r="XU111" s="4"/>
      <c r="XV111" s="4"/>
      <c r="XW111" s="4"/>
      <c r="XX111" s="4"/>
      <c r="XY111" s="4"/>
      <c r="XZ111" s="4"/>
      <c r="YA111" s="4"/>
      <c r="YB111" s="4"/>
      <c r="YC111" s="4"/>
      <c r="YD111" s="4"/>
      <c r="YE111" s="4"/>
      <c r="YF111" s="4"/>
      <c r="YG111" s="4"/>
      <c r="YH111" s="4"/>
      <c r="YI111" s="4"/>
      <c r="YJ111" s="4"/>
      <c r="YK111" s="4"/>
      <c r="YL111" s="4"/>
      <c r="YM111" s="4"/>
      <c r="YN111" s="4"/>
      <c r="YO111" s="4"/>
      <c r="YP111" s="4"/>
      <c r="YQ111" s="4"/>
      <c r="YR111" s="4"/>
      <c r="YS111" s="4"/>
      <c r="YT111" s="4"/>
      <c r="YU111" s="4"/>
      <c r="YV111" s="4"/>
      <c r="YW111" s="4"/>
      <c r="YX111" s="4"/>
      <c r="YY111" s="4"/>
      <c r="YZ111" s="4"/>
      <c r="ZA111" s="4"/>
      <c r="ZB111" s="4"/>
      <c r="ZC111" s="4"/>
      <c r="ZD111" s="4"/>
      <c r="ZE111" s="4"/>
      <c r="ZF111" s="4"/>
      <c r="ZG111" s="4"/>
      <c r="ZH111" s="4"/>
      <c r="ZI111" s="4"/>
      <c r="ZJ111" s="4"/>
      <c r="ZK111" s="4"/>
      <c r="ZL111" s="4"/>
      <c r="ZM111" s="4"/>
      <c r="ZN111" s="4"/>
      <c r="ZO111" s="4"/>
      <c r="ZP111" s="4"/>
      <c r="ZQ111" s="4"/>
      <c r="ZR111" s="4"/>
      <c r="ZS111" s="4"/>
      <c r="ZT111" s="4"/>
      <c r="ZU111" s="4"/>
      <c r="ZV111" s="4"/>
      <c r="ZW111" s="4"/>
      <c r="ZX111" s="4"/>
      <c r="ZY111" s="4"/>
      <c r="ZZ111" s="4"/>
      <c r="AAA111" s="4"/>
      <c r="AAB111" s="4"/>
      <c r="AAC111" s="4"/>
      <c r="AAD111" s="4"/>
      <c r="AAE111" s="4"/>
      <c r="AAF111" s="4"/>
      <c r="AAG111" s="4"/>
      <c r="AAH111" s="4"/>
      <c r="AAI111" s="4"/>
      <c r="AAJ111" s="4"/>
      <c r="AAK111" s="4"/>
      <c r="AAL111" s="4"/>
      <c r="AAM111" s="4"/>
      <c r="AAN111" s="4"/>
      <c r="AAO111" s="4"/>
      <c r="AAP111" s="4"/>
      <c r="AAQ111" s="4"/>
      <c r="AAR111" s="4"/>
      <c r="AAS111" s="4"/>
      <c r="AAT111" s="4"/>
      <c r="AAU111" s="4"/>
      <c r="AAV111" s="4"/>
      <c r="AAW111" s="4"/>
      <c r="AAX111" s="4"/>
      <c r="AAY111" s="4"/>
      <c r="AAZ111" s="4"/>
      <c r="ABA111" s="4"/>
      <c r="ABB111" s="4"/>
      <c r="ABC111" s="4"/>
      <c r="ABD111" s="4"/>
      <c r="ABE111" s="4"/>
      <c r="ABF111" s="4"/>
      <c r="ABG111" s="4"/>
      <c r="ABH111" s="4"/>
      <c r="ABI111" s="4"/>
      <c r="ABJ111" s="4"/>
      <c r="ABK111" s="4"/>
      <c r="ABL111" s="4"/>
      <c r="ABM111" s="4"/>
      <c r="ABN111" s="4"/>
      <c r="ABO111" s="4"/>
      <c r="ABP111" s="4"/>
      <c r="ABQ111" s="4"/>
      <c r="ABR111" s="4"/>
      <c r="ABS111" s="4"/>
      <c r="ABT111" s="4"/>
      <c r="ABU111" s="4"/>
      <c r="ABV111" s="4"/>
      <c r="ABW111" s="4"/>
      <c r="ABX111" s="4"/>
      <c r="ABY111" s="4"/>
      <c r="ABZ111" s="4"/>
      <c r="ACA111" s="4"/>
      <c r="ACB111" s="4"/>
      <c r="ACC111" s="4"/>
      <c r="ACD111" s="4"/>
      <c r="ACE111" s="4"/>
      <c r="ACF111" s="4"/>
      <c r="ACG111" s="4"/>
      <c r="ACH111" s="4"/>
      <c r="ACI111" s="4"/>
      <c r="ACJ111" s="4"/>
      <c r="ACK111" s="4"/>
      <c r="ACL111" s="4"/>
      <c r="ACM111" s="4"/>
      <c r="ACN111" s="4"/>
      <c r="ACO111" s="4"/>
      <c r="ACP111" s="4"/>
      <c r="ACQ111" s="4"/>
      <c r="ACR111" s="4"/>
      <c r="ACS111" s="4"/>
      <c r="ACT111" s="4"/>
      <c r="ACU111" s="4"/>
      <c r="ACV111" s="4"/>
      <c r="ACW111" s="4"/>
      <c r="ACX111" s="4"/>
      <c r="ACY111" s="4"/>
      <c r="ACZ111" s="4"/>
      <c r="ADA111" s="4"/>
      <c r="ADB111" s="4"/>
      <c r="ADC111" s="4"/>
      <c r="ADD111" s="4"/>
      <c r="ADE111" s="4"/>
      <c r="ADF111" s="4"/>
      <c r="ADG111" s="4"/>
      <c r="ADH111" s="4"/>
      <c r="ADI111" s="4"/>
      <c r="ADJ111" s="4"/>
      <c r="ADK111" s="4"/>
      <c r="ADL111" s="4"/>
      <c r="ADM111" s="4"/>
      <c r="ADN111" s="4"/>
      <c r="ADO111" s="4"/>
      <c r="ADP111" s="4"/>
      <c r="ADQ111" s="4"/>
    </row>
    <row r="112" spans="1:797" ht="17.45" hidden="1" customHeight="1">
      <c r="A112" s="146"/>
      <c r="B112" s="139" t="str">
        <f t="shared" si="107"/>
        <v>3/150 г</v>
      </c>
      <c r="C112" s="482" t="s">
        <v>146</v>
      </c>
      <c r="D112" s="499"/>
      <c r="E112" s="500"/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9"/>
      <c r="Z112" s="486"/>
      <c r="AA112" s="486"/>
      <c r="AB112" s="489"/>
      <c r="AC112" s="486"/>
      <c r="AD112" s="486"/>
      <c r="AE112" s="486"/>
      <c r="AF112" s="486"/>
      <c r="AG112" s="486"/>
      <c r="AH112" s="486"/>
      <c r="AI112" s="489" t="s">
        <v>147</v>
      </c>
      <c r="AJ112" s="489"/>
      <c r="AK112" s="486"/>
      <c r="AL112" s="486"/>
      <c r="AM112" s="486"/>
      <c r="AN112" s="486"/>
      <c r="AO112" s="486"/>
      <c r="AP112" s="486"/>
      <c r="AQ112" s="486"/>
      <c r="AR112" s="486"/>
      <c r="AS112" s="486"/>
      <c r="AT112" s="490"/>
      <c r="AU112" s="490"/>
      <c r="AV112" s="490"/>
      <c r="AW112" s="490"/>
      <c r="AX112" s="502"/>
      <c r="AY112" s="491"/>
      <c r="AZ112" s="492"/>
      <c r="BA112" s="488" t="s">
        <v>112</v>
      </c>
      <c r="BB112" s="488"/>
      <c r="BC112" s="488"/>
      <c r="BD112" s="488"/>
      <c r="BE112" s="488"/>
      <c r="BF112" s="488"/>
      <c r="BG112" s="488"/>
      <c r="BH112" s="488"/>
      <c r="BI112" s="488"/>
      <c r="BJ112" s="488"/>
      <c r="BK112" s="488"/>
      <c r="BL112" s="488"/>
      <c r="BM112" s="488"/>
      <c r="BN112" s="488"/>
      <c r="BO112" s="488"/>
      <c r="BP112" s="488"/>
      <c r="BQ112" s="488"/>
      <c r="BR112" s="488"/>
      <c r="BS112" s="488"/>
      <c r="BT112" s="488"/>
      <c r="BU112" s="488"/>
      <c r="BV112" s="488"/>
      <c r="BW112" s="488"/>
      <c r="BX112" s="488"/>
      <c r="BY112" s="488"/>
      <c r="BZ112" s="488"/>
      <c r="CA112" s="488"/>
      <c r="CB112" s="488"/>
      <c r="CC112" s="381"/>
      <c r="CD112" s="493"/>
      <c r="CE112" s="493"/>
      <c r="CF112" s="493"/>
      <c r="CG112" s="493"/>
      <c r="CH112" s="493"/>
      <c r="CI112" s="488"/>
      <c r="CJ112" s="493" t="s">
        <v>112</v>
      </c>
      <c r="CK112" s="493"/>
      <c r="CL112" s="493" t="s">
        <v>241</v>
      </c>
      <c r="CM112" s="493"/>
      <c r="CN112" s="493"/>
      <c r="CO112" s="493"/>
      <c r="CP112" s="493"/>
      <c r="CQ112" s="493"/>
      <c r="CR112" s="493"/>
      <c r="CS112" s="493"/>
      <c r="CT112" s="493"/>
      <c r="CU112" s="493"/>
      <c r="CV112" s="493"/>
      <c r="CW112" s="493"/>
      <c r="CX112" s="493"/>
      <c r="CY112" s="493"/>
      <c r="CZ112" s="493"/>
      <c r="DA112" s="493"/>
      <c r="DB112" s="493"/>
      <c r="DC112" s="493"/>
      <c r="DD112" s="493"/>
      <c r="DE112" s="493"/>
      <c r="DF112" s="493"/>
      <c r="DG112" s="493"/>
      <c r="DH112" s="493" t="s">
        <v>275</v>
      </c>
      <c r="DI112" s="493"/>
      <c r="DJ112" s="493" t="s">
        <v>148</v>
      </c>
      <c r="DK112" s="493"/>
      <c r="DL112" s="493"/>
      <c r="DM112" s="493"/>
      <c r="DN112" s="493"/>
      <c r="DO112" s="493"/>
      <c r="DP112" s="493"/>
      <c r="DQ112" s="467">
        <v>4.3600000000000003</v>
      </c>
      <c r="DR112" s="380">
        <v>27.04</v>
      </c>
      <c r="DS112" s="468"/>
      <c r="DT112" s="468"/>
      <c r="DU112" s="495"/>
      <c r="DV112" s="495"/>
      <c r="DW112" s="495"/>
      <c r="DX112" s="495"/>
      <c r="DY112" s="495"/>
      <c r="DZ112" s="495"/>
      <c r="EA112" s="495"/>
      <c r="EB112" s="495"/>
      <c r="EC112" s="495"/>
      <c r="ED112" s="495"/>
      <c r="EE112" s="495"/>
      <c r="EF112" s="495"/>
      <c r="EG112" s="495"/>
      <c r="EH112" s="495"/>
      <c r="EI112" s="495"/>
      <c r="EJ112" s="495"/>
      <c r="EK112" s="495"/>
      <c r="EL112" s="455">
        <v>90</v>
      </c>
      <c r="EM112" s="495" t="s">
        <v>149</v>
      </c>
      <c r="EN112" s="495"/>
      <c r="EO112" s="446">
        <v>90</v>
      </c>
      <c r="EP112" s="495" t="s">
        <v>149</v>
      </c>
      <c r="EQ112" s="495"/>
      <c r="ER112" s="446">
        <v>90</v>
      </c>
      <c r="ES112" s="495" t="s">
        <v>149</v>
      </c>
      <c r="ET112" s="495"/>
      <c r="EU112" s="446">
        <v>90</v>
      </c>
      <c r="EV112" s="495" t="s">
        <v>149</v>
      </c>
      <c r="EW112" s="495"/>
      <c r="EX112" s="446">
        <v>90</v>
      </c>
      <c r="EY112" s="495" t="s">
        <v>149</v>
      </c>
      <c r="EZ112" s="495"/>
      <c r="FA112" s="446">
        <v>90</v>
      </c>
      <c r="FB112" s="495" t="s">
        <v>149</v>
      </c>
      <c r="FC112" s="495"/>
      <c r="FD112" s="446">
        <v>90</v>
      </c>
      <c r="FE112" s="495" t="s">
        <v>149</v>
      </c>
      <c r="FF112" s="495"/>
      <c r="FG112" s="446">
        <v>90</v>
      </c>
      <c r="FH112" s="495" t="s">
        <v>149</v>
      </c>
      <c r="FI112" s="495"/>
      <c r="FJ112" s="446">
        <v>93</v>
      </c>
      <c r="FK112" s="495" t="s">
        <v>149</v>
      </c>
      <c r="FL112" s="495"/>
      <c r="FM112" s="446">
        <v>90</v>
      </c>
      <c r="FN112" s="495" t="s">
        <v>149</v>
      </c>
      <c r="FO112" s="495"/>
      <c r="FP112" s="447"/>
      <c r="FQ112" s="497"/>
      <c r="FR112" s="497"/>
      <c r="FS112" s="447"/>
      <c r="FT112" s="497"/>
      <c r="FU112" s="497"/>
      <c r="FV112" s="447"/>
      <c r="FW112" s="497"/>
      <c r="FX112" s="497"/>
      <c r="FY112" s="447"/>
      <c r="FZ112" s="497"/>
      <c r="GA112" s="497"/>
      <c r="GB112" s="447"/>
      <c r="GC112" s="497"/>
      <c r="GD112" s="497"/>
      <c r="GE112" s="447"/>
      <c r="GF112" s="497"/>
      <c r="GG112" s="497"/>
      <c r="GH112" s="447"/>
      <c r="GI112" s="497"/>
      <c r="GJ112" s="497"/>
      <c r="GK112" s="447"/>
      <c r="GL112" s="497"/>
      <c r="GM112" s="497"/>
      <c r="GN112" s="447"/>
      <c r="GO112" s="497"/>
      <c r="GP112" s="497"/>
      <c r="GQ112" s="447"/>
      <c r="GR112" s="497"/>
      <c r="GS112" s="453"/>
      <c r="GT112" s="382" t="s">
        <v>75</v>
      </c>
      <c r="GU112" s="498"/>
      <c r="GV112" s="498"/>
      <c r="GW112" s="498"/>
      <c r="GX112" s="498"/>
      <c r="GY112" s="454"/>
      <c r="GZ112" s="382" t="s">
        <v>75</v>
      </c>
      <c r="HA112" s="498" t="s">
        <v>76</v>
      </c>
      <c r="HB112" s="498" t="s">
        <v>96</v>
      </c>
      <c r="HC112" s="498"/>
      <c r="HD112" s="498"/>
      <c r="HE112" s="498"/>
      <c r="HF112" s="382" t="s">
        <v>75</v>
      </c>
      <c r="HG112" s="498"/>
      <c r="HH112" s="498"/>
      <c r="HI112" s="498"/>
      <c r="HJ112" s="498"/>
      <c r="HK112" s="498"/>
      <c r="HL112" s="498"/>
      <c r="HM112" s="498"/>
      <c r="HN112" s="498"/>
      <c r="HO112" s="498"/>
      <c r="HP112" s="498"/>
      <c r="HQ112" s="498"/>
      <c r="HR112" s="498"/>
      <c r="HS112" s="498"/>
      <c r="HT112" s="498"/>
      <c r="HU112" s="498"/>
      <c r="HV112" s="498"/>
      <c r="HW112" s="498"/>
      <c r="HX112" s="133">
        <f t="shared" si="108"/>
        <v>90</v>
      </c>
      <c r="HY112" s="132"/>
      <c r="HZ112" s="131"/>
      <c r="IA112" s="38">
        <f t="shared" si="109"/>
        <v>0</v>
      </c>
      <c r="IB112" s="91">
        <f t="shared" si="110"/>
        <v>0</v>
      </c>
      <c r="IC112" s="176" t="str">
        <f t="shared" si="111"/>
        <v/>
      </c>
      <c r="IE112" s="31">
        <f t="shared" si="112"/>
        <v>90</v>
      </c>
      <c r="IG112" s="97">
        <f t="shared" si="118"/>
        <v>0</v>
      </c>
      <c r="II112" s="97">
        <f t="shared" ca="1" si="113"/>
        <v>0</v>
      </c>
      <c r="IJ112" s="89">
        <f t="shared" si="114"/>
        <v>0</v>
      </c>
      <c r="IP112" s="56"/>
      <c r="IQ112" s="56"/>
      <c r="IR112" s="56"/>
      <c r="IS112" s="56"/>
      <c r="IT112" s="56"/>
      <c r="JK112" s="69">
        <f t="shared" si="115"/>
        <v>0</v>
      </c>
      <c r="JL112" s="39">
        <f t="shared" si="116"/>
        <v>0</v>
      </c>
      <c r="JM112" s="39">
        <f t="shared" si="117"/>
        <v>0</v>
      </c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</row>
    <row r="113" spans="1:797" ht="17.45" hidden="1" customHeight="1">
      <c r="A113" s="146"/>
      <c r="B113" s="139" t="str">
        <f t="shared" si="107"/>
        <v>3/150 г</v>
      </c>
      <c r="C113" s="482" t="s">
        <v>222</v>
      </c>
      <c r="D113" s="499"/>
      <c r="E113" s="500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6"/>
      <c r="V113" s="486"/>
      <c r="W113" s="486"/>
      <c r="X113" s="486"/>
      <c r="Y113" s="489"/>
      <c r="Z113" s="486"/>
      <c r="AA113" s="486"/>
      <c r="AB113" s="489"/>
      <c r="AC113" s="486"/>
      <c r="AD113" s="486"/>
      <c r="AE113" s="486"/>
      <c r="AF113" s="486"/>
      <c r="AG113" s="486"/>
      <c r="AH113" s="486"/>
      <c r="AI113" s="486"/>
      <c r="AJ113" s="486"/>
      <c r="AK113" s="486"/>
      <c r="AL113" s="486"/>
      <c r="AM113" s="486"/>
      <c r="AN113" s="486"/>
      <c r="AO113" s="486"/>
      <c r="AP113" s="486"/>
      <c r="AQ113" s="489" t="s">
        <v>147</v>
      </c>
      <c r="AR113" s="486"/>
      <c r="AS113" s="488"/>
      <c r="AT113" s="490"/>
      <c r="AU113" s="490"/>
      <c r="AV113" s="490"/>
      <c r="AW113" s="490"/>
      <c r="AX113" s="502"/>
      <c r="AY113" s="491"/>
      <c r="AZ113" s="492"/>
      <c r="BA113" s="488" t="s">
        <v>112</v>
      </c>
      <c r="BB113" s="488"/>
      <c r="BC113" s="488"/>
      <c r="BD113" s="488"/>
      <c r="BE113" s="488"/>
      <c r="BF113" s="488"/>
      <c r="BG113" s="488"/>
      <c r="BH113" s="488"/>
      <c r="BI113" s="488"/>
      <c r="BJ113" s="488"/>
      <c r="BK113" s="488"/>
      <c r="BL113" s="488"/>
      <c r="BM113" s="488"/>
      <c r="BN113" s="488"/>
      <c r="BO113" s="488"/>
      <c r="BP113" s="488"/>
      <c r="BQ113" s="488"/>
      <c r="BR113" s="488"/>
      <c r="BS113" s="488"/>
      <c r="BT113" s="488"/>
      <c r="BU113" s="488"/>
      <c r="BV113" s="488"/>
      <c r="BW113" s="488"/>
      <c r="BX113" s="488"/>
      <c r="BY113" s="488"/>
      <c r="BZ113" s="488"/>
      <c r="CA113" s="488"/>
      <c r="CB113" s="488"/>
      <c r="CC113" s="381"/>
      <c r="CD113" s="493"/>
      <c r="CE113" s="493"/>
      <c r="CF113" s="493"/>
      <c r="CG113" s="493"/>
      <c r="CH113" s="493"/>
      <c r="CI113" s="488"/>
      <c r="CJ113" s="493" t="s">
        <v>112</v>
      </c>
      <c r="CK113" s="493"/>
      <c r="CL113" s="493" t="s">
        <v>241</v>
      </c>
      <c r="CM113" s="493"/>
      <c r="CN113" s="493"/>
      <c r="CO113" s="493"/>
      <c r="CP113" s="493"/>
      <c r="CQ113" s="493"/>
      <c r="CR113" s="493"/>
      <c r="CS113" s="493"/>
      <c r="CT113" s="493"/>
      <c r="CU113" s="493"/>
      <c r="CV113" s="493"/>
      <c r="CW113" s="493"/>
      <c r="CX113" s="493"/>
      <c r="CY113" s="493"/>
      <c r="CZ113" s="493"/>
      <c r="DA113" s="493"/>
      <c r="DB113" s="493"/>
      <c r="DC113" s="493"/>
      <c r="DD113" s="493"/>
      <c r="DE113" s="493"/>
      <c r="DF113" s="493"/>
      <c r="DG113" s="493"/>
      <c r="DH113" s="493" t="s">
        <v>275</v>
      </c>
      <c r="DI113" s="493"/>
      <c r="DJ113" s="493" t="s">
        <v>150</v>
      </c>
      <c r="DK113" s="493"/>
      <c r="DL113" s="493"/>
      <c r="DM113" s="493"/>
      <c r="DN113" s="493"/>
      <c r="DO113" s="493"/>
      <c r="DP113" s="493"/>
      <c r="DQ113" s="467">
        <v>4.3600000000000003</v>
      </c>
      <c r="DR113" s="380">
        <v>25.2</v>
      </c>
      <c r="DS113" s="468"/>
      <c r="DT113" s="468"/>
      <c r="DU113" s="495"/>
      <c r="DV113" s="495"/>
      <c r="DW113" s="495"/>
      <c r="DX113" s="495"/>
      <c r="DY113" s="495"/>
      <c r="DZ113" s="495"/>
      <c r="EA113" s="495"/>
      <c r="EB113" s="495"/>
      <c r="EC113" s="495"/>
      <c r="ED113" s="495"/>
      <c r="EE113" s="495"/>
      <c r="EF113" s="495"/>
      <c r="EG113" s="495"/>
      <c r="EH113" s="495"/>
      <c r="EI113" s="495"/>
      <c r="EJ113" s="495"/>
      <c r="EK113" s="495"/>
      <c r="EL113" s="455">
        <v>90</v>
      </c>
      <c r="EM113" s="495" t="s">
        <v>149</v>
      </c>
      <c r="EN113" s="495"/>
      <c r="EO113" s="446">
        <v>90</v>
      </c>
      <c r="EP113" s="495" t="s">
        <v>149</v>
      </c>
      <c r="EQ113" s="495"/>
      <c r="ER113" s="446">
        <v>90</v>
      </c>
      <c r="ES113" s="495" t="s">
        <v>149</v>
      </c>
      <c r="ET113" s="495"/>
      <c r="EU113" s="446">
        <v>90</v>
      </c>
      <c r="EV113" s="495" t="s">
        <v>149</v>
      </c>
      <c r="EW113" s="495"/>
      <c r="EX113" s="446">
        <v>90</v>
      </c>
      <c r="EY113" s="495" t="s">
        <v>149</v>
      </c>
      <c r="EZ113" s="495"/>
      <c r="FA113" s="446">
        <v>90</v>
      </c>
      <c r="FB113" s="495" t="s">
        <v>149</v>
      </c>
      <c r="FC113" s="495"/>
      <c r="FD113" s="446">
        <v>90</v>
      </c>
      <c r="FE113" s="495" t="s">
        <v>149</v>
      </c>
      <c r="FF113" s="495"/>
      <c r="FG113" s="446">
        <v>90</v>
      </c>
      <c r="FH113" s="495" t="s">
        <v>149</v>
      </c>
      <c r="FI113" s="495"/>
      <c r="FJ113" s="446">
        <v>93</v>
      </c>
      <c r="FK113" s="495" t="s">
        <v>149</v>
      </c>
      <c r="FL113" s="495"/>
      <c r="FM113" s="446">
        <v>90</v>
      </c>
      <c r="FN113" s="495" t="s">
        <v>149</v>
      </c>
      <c r="FO113" s="495"/>
      <c r="FP113" s="447"/>
      <c r="FQ113" s="497"/>
      <c r="FR113" s="497"/>
      <c r="FS113" s="447"/>
      <c r="FT113" s="497"/>
      <c r="FU113" s="497"/>
      <c r="FV113" s="447"/>
      <c r="FW113" s="497"/>
      <c r="FX113" s="497"/>
      <c r="FY113" s="447"/>
      <c r="FZ113" s="497"/>
      <c r="GA113" s="497"/>
      <c r="GB113" s="447"/>
      <c r="GC113" s="497"/>
      <c r="GD113" s="497"/>
      <c r="GE113" s="447"/>
      <c r="GF113" s="497"/>
      <c r="GG113" s="497"/>
      <c r="GH113" s="447"/>
      <c r="GI113" s="497"/>
      <c r="GJ113" s="497"/>
      <c r="GK113" s="447"/>
      <c r="GL113" s="497"/>
      <c r="GM113" s="497"/>
      <c r="GN113" s="447"/>
      <c r="GO113" s="497"/>
      <c r="GP113" s="497"/>
      <c r="GQ113" s="447"/>
      <c r="GR113" s="497"/>
      <c r="GS113" s="453"/>
      <c r="GT113" s="382" t="s">
        <v>75</v>
      </c>
      <c r="GU113" s="498"/>
      <c r="GV113" s="498"/>
      <c r="GW113" s="498"/>
      <c r="GX113" s="498"/>
      <c r="GY113" s="454"/>
      <c r="GZ113" s="382" t="s">
        <v>75</v>
      </c>
      <c r="HA113" s="498" t="s">
        <v>76</v>
      </c>
      <c r="HB113" s="498" t="s">
        <v>96</v>
      </c>
      <c r="HC113" s="498"/>
      <c r="HD113" s="498"/>
      <c r="HE113" s="498"/>
      <c r="HF113" s="382" t="s">
        <v>75</v>
      </c>
      <c r="HG113" s="498"/>
      <c r="HH113" s="498"/>
      <c r="HI113" s="498"/>
      <c r="HJ113" s="498"/>
      <c r="HK113" s="498"/>
      <c r="HL113" s="498"/>
      <c r="HM113" s="498"/>
      <c r="HN113" s="498"/>
      <c r="HO113" s="498"/>
      <c r="HP113" s="498"/>
      <c r="HQ113" s="498"/>
      <c r="HR113" s="498"/>
      <c r="HS113" s="498"/>
      <c r="HT113" s="498"/>
      <c r="HU113" s="498"/>
      <c r="HV113" s="498"/>
      <c r="HW113" s="498"/>
      <c r="HX113" s="94">
        <f t="shared" si="108"/>
        <v>90</v>
      </c>
      <c r="HY113" s="79"/>
      <c r="HZ113" s="121"/>
      <c r="IA113" s="38">
        <f t="shared" si="109"/>
        <v>0</v>
      </c>
      <c r="IB113" s="91">
        <f t="shared" si="110"/>
        <v>0</v>
      </c>
      <c r="IC113" s="176" t="str">
        <f t="shared" si="111"/>
        <v/>
      </c>
      <c r="IE113" s="31">
        <f t="shared" si="112"/>
        <v>90</v>
      </c>
      <c r="IG113" s="97">
        <f t="shared" si="118"/>
        <v>0</v>
      </c>
      <c r="II113" s="97">
        <f t="shared" ca="1" si="113"/>
        <v>0</v>
      </c>
      <c r="IJ113" s="89">
        <f t="shared" si="114"/>
        <v>0</v>
      </c>
      <c r="IP113" s="56"/>
      <c r="IQ113" s="56"/>
      <c r="IR113" s="56"/>
      <c r="IS113" s="56"/>
      <c r="IT113" s="56"/>
      <c r="JK113" s="69">
        <f t="shared" si="115"/>
        <v>0</v>
      </c>
      <c r="JL113" s="39">
        <f t="shared" si="116"/>
        <v>0</v>
      </c>
      <c r="JM113" s="39">
        <f t="shared" si="117"/>
        <v>0</v>
      </c>
    </row>
    <row r="114" spans="1:797" s="5" customFormat="1" ht="17.25" hidden="1" customHeight="1">
      <c r="A114" s="146"/>
      <c r="B114" s="139" t="str">
        <f t="shared" si="107"/>
        <v>90 г</v>
      </c>
      <c r="C114" s="482" t="s">
        <v>119</v>
      </c>
      <c r="D114" s="499"/>
      <c r="E114" s="500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6"/>
      <c r="V114" s="486"/>
      <c r="W114" s="486"/>
      <c r="X114" s="486"/>
      <c r="Y114" s="501"/>
      <c r="Z114" s="486"/>
      <c r="AA114" s="486"/>
      <c r="AB114" s="489"/>
      <c r="AC114" s="489"/>
      <c r="AD114" s="486" t="s">
        <v>120</v>
      </c>
      <c r="AE114" s="488"/>
      <c r="AF114" s="486"/>
      <c r="AG114" s="486"/>
      <c r="AH114" s="486"/>
      <c r="AI114" s="486"/>
      <c r="AJ114" s="486"/>
      <c r="AK114" s="486"/>
      <c r="AL114" s="486"/>
      <c r="AM114" s="486"/>
      <c r="AN114" s="486"/>
      <c r="AO114" s="486"/>
      <c r="AP114" s="486"/>
      <c r="AQ114" s="486"/>
      <c r="AR114" s="486"/>
      <c r="AS114" s="486"/>
      <c r="AT114" s="490"/>
      <c r="AU114" s="490"/>
      <c r="AV114" s="490"/>
      <c r="AW114" s="490"/>
      <c r="AX114" s="502"/>
      <c r="AY114" s="491"/>
      <c r="AZ114" s="492"/>
      <c r="BA114" s="488" t="s">
        <v>112</v>
      </c>
      <c r="BB114" s="488"/>
      <c r="BC114" s="488"/>
      <c r="BD114" s="488"/>
      <c r="BE114" s="488"/>
      <c r="BF114" s="488"/>
      <c r="BG114" s="488"/>
      <c r="BH114" s="488"/>
      <c r="BI114" s="488"/>
      <c r="BJ114" s="488"/>
      <c r="BK114" s="488"/>
      <c r="BL114" s="488"/>
      <c r="BM114" s="488"/>
      <c r="BN114" s="488"/>
      <c r="BO114" s="488"/>
      <c r="BP114" s="488"/>
      <c r="BQ114" s="488"/>
      <c r="BR114" s="488"/>
      <c r="BS114" s="488"/>
      <c r="BT114" s="488"/>
      <c r="BU114" s="488"/>
      <c r="BV114" s="488"/>
      <c r="BW114" s="488"/>
      <c r="BX114" s="488"/>
      <c r="BY114" s="488"/>
      <c r="BZ114" s="488"/>
      <c r="CA114" s="488"/>
      <c r="CB114" s="488"/>
      <c r="CC114" s="381"/>
      <c r="CD114" s="493"/>
      <c r="CE114" s="493"/>
      <c r="CF114" s="493"/>
      <c r="CG114" s="493"/>
      <c r="CH114" s="493"/>
      <c r="CI114" s="488"/>
      <c r="CJ114" s="493" t="s">
        <v>112</v>
      </c>
      <c r="CK114" s="493"/>
      <c r="CL114" s="493" t="s">
        <v>241</v>
      </c>
      <c r="CM114" s="493"/>
      <c r="CN114" s="493"/>
      <c r="CO114" s="493"/>
      <c r="CP114" s="493"/>
      <c r="CQ114" s="493"/>
      <c r="CR114" s="493"/>
      <c r="CS114" s="493"/>
      <c r="CT114" s="493"/>
      <c r="CU114" s="493"/>
      <c r="CV114" s="493"/>
      <c r="CW114" s="493"/>
      <c r="CX114" s="493"/>
      <c r="CY114" s="493"/>
      <c r="CZ114" s="493"/>
      <c r="DA114" s="493"/>
      <c r="DB114" s="493"/>
      <c r="DC114" s="493"/>
      <c r="DD114" s="493"/>
      <c r="DE114" s="493"/>
      <c r="DF114" s="493"/>
      <c r="DG114" s="493"/>
      <c r="DH114" s="493" t="s">
        <v>276</v>
      </c>
      <c r="DI114" s="493"/>
      <c r="DJ114" s="493" t="s">
        <v>153</v>
      </c>
      <c r="DK114" s="493"/>
      <c r="DL114" s="493"/>
      <c r="DM114" s="493"/>
      <c r="DN114" s="493"/>
      <c r="DO114" s="493"/>
      <c r="DP114" s="493"/>
      <c r="DQ114" s="467">
        <v>4.53</v>
      </c>
      <c r="DR114" s="380">
        <v>10.63</v>
      </c>
      <c r="DS114" s="468"/>
      <c r="DT114" s="468"/>
      <c r="DU114" s="495"/>
      <c r="DV114" s="495"/>
      <c r="DW114" s="495"/>
      <c r="DX114" s="495"/>
      <c r="DY114" s="495"/>
      <c r="DZ114" s="495"/>
      <c r="EA114" s="495"/>
      <c r="EB114" s="495"/>
      <c r="EC114" s="495"/>
      <c r="ED114" s="495"/>
      <c r="EE114" s="495"/>
      <c r="EF114" s="495"/>
      <c r="EG114" s="495"/>
      <c r="EH114" s="495"/>
      <c r="EI114" s="495"/>
      <c r="EJ114" s="495"/>
      <c r="EK114" s="495"/>
      <c r="EL114" s="446">
        <v>41</v>
      </c>
      <c r="EM114" s="495" t="s">
        <v>121</v>
      </c>
      <c r="EN114" s="495"/>
      <c r="EO114" s="446">
        <v>41</v>
      </c>
      <c r="EP114" s="495" t="s">
        <v>121</v>
      </c>
      <c r="EQ114" s="495"/>
      <c r="ER114" s="446">
        <v>41</v>
      </c>
      <c r="ES114" s="495" t="s">
        <v>121</v>
      </c>
      <c r="ET114" s="495"/>
      <c r="EU114" s="446">
        <v>41</v>
      </c>
      <c r="EV114" s="495" t="s">
        <v>121</v>
      </c>
      <c r="EW114" s="495"/>
      <c r="EX114" s="446">
        <v>41</v>
      </c>
      <c r="EY114" s="495" t="s">
        <v>121</v>
      </c>
      <c r="EZ114" s="495"/>
      <c r="FA114" s="446">
        <v>38</v>
      </c>
      <c r="FB114" s="495" t="s">
        <v>121</v>
      </c>
      <c r="FC114" s="495"/>
      <c r="FD114" s="446">
        <v>41</v>
      </c>
      <c r="FE114" s="495" t="s">
        <v>121</v>
      </c>
      <c r="FF114" s="495"/>
      <c r="FG114" s="458">
        <v>41</v>
      </c>
      <c r="FH114" s="495" t="s">
        <v>121</v>
      </c>
      <c r="FI114" s="495"/>
      <c r="FJ114" s="446">
        <v>37</v>
      </c>
      <c r="FK114" s="495" t="s">
        <v>122</v>
      </c>
      <c r="FL114" s="495"/>
      <c r="FM114" s="446">
        <v>41</v>
      </c>
      <c r="FN114" s="495" t="s">
        <v>121</v>
      </c>
      <c r="FO114" s="495"/>
      <c r="FP114" s="447"/>
      <c r="FQ114" s="497"/>
      <c r="FR114" s="497"/>
      <c r="FS114" s="447"/>
      <c r="FT114" s="497"/>
      <c r="FU114" s="497"/>
      <c r="FV114" s="447"/>
      <c r="FW114" s="497"/>
      <c r="FX114" s="497"/>
      <c r="FY114" s="447"/>
      <c r="FZ114" s="497"/>
      <c r="GA114" s="497"/>
      <c r="GB114" s="447"/>
      <c r="GC114" s="497"/>
      <c r="GD114" s="497"/>
      <c r="GE114" s="447"/>
      <c r="GF114" s="497"/>
      <c r="GG114" s="497"/>
      <c r="GH114" s="447"/>
      <c r="GI114" s="497"/>
      <c r="GJ114" s="497"/>
      <c r="GK114" s="447"/>
      <c r="GL114" s="497"/>
      <c r="GM114" s="497"/>
      <c r="GN114" s="447"/>
      <c r="GO114" s="497"/>
      <c r="GP114" s="497"/>
      <c r="GQ114" s="447"/>
      <c r="GR114" s="497"/>
      <c r="GS114" s="453"/>
      <c r="GT114" s="382" t="s">
        <v>75</v>
      </c>
      <c r="GU114" s="498"/>
      <c r="GV114" s="498"/>
      <c r="GW114" s="498"/>
      <c r="GX114" s="498"/>
      <c r="GY114" s="454"/>
      <c r="GZ114" s="382" t="s">
        <v>75</v>
      </c>
      <c r="HA114" s="498"/>
      <c r="HB114" s="498" t="s">
        <v>75</v>
      </c>
      <c r="HC114" s="498"/>
      <c r="HD114" s="498"/>
      <c r="HE114" s="498"/>
      <c r="HF114" s="382" t="s">
        <v>75</v>
      </c>
      <c r="HG114" s="498"/>
      <c r="HH114" s="498"/>
      <c r="HI114" s="498"/>
      <c r="HJ114" s="498"/>
      <c r="HK114" s="498"/>
      <c r="HL114" s="498"/>
      <c r="HM114" s="498"/>
      <c r="HN114" s="498"/>
      <c r="HO114" s="498"/>
      <c r="HP114" s="498"/>
      <c r="HQ114" s="498"/>
      <c r="HR114" s="498"/>
      <c r="HS114" s="498"/>
      <c r="HT114" s="498"/>
      <c r="HU114" s="498"/>
      <c r="HV114" s="498"/>
      <c r="HW114" s="498"/>
      <c r="HX114" s="94">
        <f t="shared" si="108"/>
        <v>41</v>
      </c>
      <c r="HY114" s="79"/>
      <c r="HZ114" s="121"/>
      <c r="IA114" s="38">
        <f t="shared" si="109"/>
        <v>0</v>
      </c>
      <c r="IB114" s="91">
        <f t="shared" si="110"/>
        <v>0</v>
      </c>
      <c r="IC114" s="176" t="str">
        <f t="shared" si="111"/>
        <v/>
      </c>
      <c r="ID114" s="4"/>
      <c r="IE114" s="31">
        <f t="shared" si="112"/>
        <v>41</v>
      </c>
      <c r="IF114" s="4"/>
      <c r="IG114" s="97">
        <f t="shared" si="118"/>
        <v>0</v>
      </c>
      <c r="IH114" s="4"/>
      <c r="II114" s="97">
        <f t="shared" ca="1" si="113"/>
        <v>0</v>
      </c>
      <c r="IJ114" s="89">
        <f t="shared" si="114"/>
        <v>0</v>
      </c>
      <c r="IK114" s="4"/>
      <c r="IL114" s="4"/>
      <c r="IM114" s="4"/>
      <c r="IN114" s="4"/>
      <c r="IO114" s="4"/>
      <c r="IP114" s="56"/>
      <c r="IQ114" s="56"/>
      <c r="IR114" s="56"/>
      <c r="IS114" s="56"/>
      <c r="IT114" s="56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69">
        <f t="shared" si="115"/>
        <v>0</v>
      </c>
      <c r="JL114" s="39">
        <f t="shared" si="116"/>
        <v>0</v>
      </c>
      <c r="JM114" s="39">
        <f t="shared" si="117"/>
        <v>0</v>
      </c>
      <c r="JQ114" s="112"/>
      <c r="JX114" s="109"/>
      <c r="JZ114" s="87"/>
      <c r="KA114" s="87"/>
      <c r="KB114" s="87"/>
      <c r="KC114" s="87"/>
      <c r="KD114" s="87"/>
      <c r="KE114" s="87"/>
      <c r="KF114" s="87"/>
      <c r="KG114" s="87"/>
      <c r="KH114" s="87"/>
      <c r="KI114" s="87"/>
      <c r="KJ114" s="87"/>
      <c r="KK114" s="87"/>
      <c r="KL114" s="87"/>
      <c r="KM114" s="87"/>
      <c r="KN114" s="87"/>
      <c r="KO114" s="87"/>
      <c r="KP114" s="87"/>
      <c r="KQ114" s="87"/>
      <c r="KR114" s="87"/>
      <c r="KS114" s="87"/>
      <c r="KT114" s="87"/>
      <c r="KU114" s="87"/>
      <c r="KV114" s="87"/>
      <c r="KW114" s="87"/>
      <c r="KX114" s="87"/>
      <c r="KY114" s="87"/>
      <c r="KZ114" s="87"/>
      <c r="LA114" s="87"/>
      <c r="LB114" s="87"/>
      <c r="LC114" s="87"/>
      <c r="LD114" s="87"/>
      <c r="LE114" s="87"/>
      <c r="LF114" s="87"/>
      <c r="LG114" s="87"/>
      <c r="LH114" s="87"/>
      <c r="LI114" s="87"/>
      <c r="LJ114" s="87"/>
      <c r="LK114" s="87"/>
      <c r="LL114" s="87"/>
      <c r="LM114" s="87"/>
      <c r="LN114" s="87"/>
      <c r="LO114" s="87"/>
      <c r="LP114" s="87"/>
      <c r="LQ114" s="87"/>
      <c r="LR114" s="87"/>
      <c r="LS114" s="87"/>
      <c r="LT114" s="87"/>
      <c r="LU114" s="87"/>
      <c r="LV114" s="87"/>
      <c r="LW114" s="87"/>
      <c r="LX114" s="87"/>
      <c r="LY114" s="87"/>
      <c r="LZ114" s="87"/>
      <c r="MA114" s="87"/>
      <c r="MB114" s="87"/>
      <c r="MC114" s="87"/>
      <c r="MD114" s="87"/>
      <c r="ME114" s="87"/>
      <c r="MF114" s="87"/>
      <c r="MG114" s="87"/>
      <c r="MH114" s="87"/>
      <c r="MI114" s="87"/>
      <c r="MJ114" s="87"/>
      <c r="MK114" s="87"/>
      <c r="ML114" s="87"/>
      <c r="MM114" s="87"/>
      <c r="MN114" s="87"/>
      <c r="MO114" s="87"/>
      <c r="MP114" s="87"/>
      <c r="MQ114" s="87"/>
      <c r="MR114" s="87"/>
      <c r="MS114" s="87"/>
      <c r="MT114" s="87"/>
      <c r="MU114" s="87"/>
      <c r="MV114" s="87"/>
      <c r="MW114" s="87"/>
      <c r="MX114" s="87"/>
      <c r="MY114" s="87"/>
      <c r="MZ114" s="87"/>
      <c r="NA114" s="87"/>
      <c r="NB114" s="87"/>
      <c r="NC114" s="87"/>
      <c r="ND114" s="87"/>
      <c r="NE114" s="87"/>
      <c r="NF114" s="87"/>
      <c r="NG114" s="87"/>
      <c r="NH114" s="87"/>
      <c r="NI114" s="87"/>
      <c r="NJ114" s="87"/>
      <c r="NK114" s="87"/>
      <c r="NL114" s="87"/>
      <c r="NM114" s="87"/>
      <c r="NN114" s="87"/>
      <c r="NO114" s="87"/>
      <c r="NP114" s="87"/>
      <c r="NQ114" s="87"/>
      <c r="NR114" s="87"/>
      <c r="NS114" s="87"/>
      <c r="NT114" s="87"/>
      <c r="NU114" s="87"/>
      <c r="NV114" s="87"/>
      <c r="NW114" s="87"/>
      <c r="NX114" s="87"/>
      <c r="NY114" s="87"/>
      <c r="NZ114" s="87"/>
      <c r="OA114" s="87"/>
      <c r="OB114" s="87"/>
      <c r="OC114" s="87"/>
      <c r="OD114" s="87"/>
      <c r="OE114" s="87"/>
      <c r="OF114" s="87"/>
      <c r="OG114" s="87"/>
      <c r="OH114" s="87"/>
      <c r="OI114" s="87"/>
      <c r="OJ114" s="87"/>
      <c r="OK114" s="87"/>
      <c r="OL114" s="87"/>
      <c r="OM114" s="87"/>
      <c r="ON114" s="87"/>
      <c r="OO114" s="87"/>
      <c r="OP114" s="87"/>
      <c r="OQ114" s="87"/>
      <c r="OR114" s="87"/>
      <c r="OS114" s="87"/>
      <c r="OT114" s="87"/>
      <c r="OU114" s="87"/>
      <c r="OV114" s="87"/>
      <c r="OW114" s="87"/>
      <c r="OX114" s="87"/>
      <c r="OY114" s="87"/>
      <c r="OZ114" s="87"/>
      <c r="PA114" s="87"/>
      <c r="PB114" s="87"/>
      <c r="PC114" s="87"/>
      <c r="PD114" s="87"/>
      <c r="PE114" s="87"/>
      <c r="PF114" s="87"/>
      <c r="PG114" s="87"/>
      <c r="PH114" s="87"/>
      <c r="PI114" s="87"/>
      <c r="PJ114" s="87"/>
      <c r="PK114" s="87"/>
      <c r="PL114" s="87"/>
      <c r="PM114" s="87"/>
      <c r="PN114" s="87"/>
      <c r="PO114" s="87"/>
      <c r="PP114" s="87"/>
      <c r="PQ114" s="87"/>
      <c r="PR114" s="87"/>
      <c r="PS114" s="87"/>
      <c r="PT114" s="87"/>
      <c r="PU114" s="87"/>
      <c r="PV114" s="87"/>
      <c r="PW114" s="87"/>
      <c r="PX114" s="87"/>
      <c r="PY114" s="87"/>
      <c r="PZ114" s="87"/>
      <c r="QA114" s="87"/>
      <c r="QB114" s="87"/>
      <c r="QC114" s="87"/>
      <c r="QD114" s="87"/>
      <c r="QE114" s="87"/>
      <c r="QF114" s="87"/>
      <c r="QG114" s="87"/>
      <c r="QH114" s="87"/>
      <c r="QI114" s="87"/>
      <c r="QJ114" s="87"/>
      <c r="QK114" s="87"/>
      <c r="QL114" s="87"/>
      <c r="QM114" s="87"/>
      <c r="QN114" s="87"/>
      <c r="QO114" s="87"/>
      <c r="QP114" s="87"/>
      <c r="QQ114" s="87"/>
      <c r="QR114" s="87"/>
      <c r="QS114" s="87"/>
      <c r="QT114" s="87"/>
      <c r="QU114" s="87"/>
      <c r="QV114" s="87"/>
      <c r="QW114" s="87"/>
      <c r="QX114" s="87"/>
      <c r="QY114" s="87"/>
      <c r="QZ114" s="87"/>
      <c r="RA114" s="87"/>
      <c r="RB114" s="87"/>
      <c r="RC114" s="87"/>
      <c r="RD114" s="87"/>
      <c r="RE114" s="87"/>
      <c r="RF114" s="87"/>
      <c r="RG114" s="87"/>
      <c r="RH114" s="87"/>
      <c r="RI114" s="87"/>
      <c r="RJ114" s="87"/>
      <c r="RK114" s="87"/>
      <c r="RL114" s="87"/>
      <c r="RM114" s="87"/>
      <c r="RN114" s="87"/>
      <c r="RO114" s="87"/>
      <c r="RP114" s="87"/>
      <c r="RQ114" s="87"/>
      <c r="RR114" s="87"/>
      <c r="RS114" s="87"/>
      <c r="RT114" s="87"/>
      <c r="RU114" s="87"/>
      <c r="RV114" s="87"/>
      <c r="RW114" s="87"/>
      <c r="RX114" s="87"/>
      <c r="RY114" s="87"/>
      <c r="RZ114" s="87"/>
      <c r="SA114" s="87"/>
      <c r="SB114" s="87"/>
      <c r="SC114" s="87"/>
      <c r="SD114" s="87"/>
      <c r="SE114" s="87"/>
      <c r="SF114" s="87"/>
      <c r="SG114" s="87"/>
      <c r="SH114" s="87"/>
      <c r="SI114" s="87"/>
      <c r="SJ114" s="87"/>
      <c r="SK114" s="87"/>
      <c r="SL114" s="87"/>
      <c r="SM114" s="87"/>
      <c r="SN114" s="87"/>
      <c r="SO114" s="87"/>
      <c r="SP114" s="87"/>
      <c r="SQ114" s="87"/>
      <c r="SR114" s="87"/>
      <c r="SS114" s="87"/>
      <c r="ST114" s="87"/>
      <c r="SU114" s="87"/>
      <c r="SV114" s="87"/>
      <c r="SW114" s="87"/>
      <c r="SX114" s="87"/>
      <c r="SY114" s="87"/>
      <c r="SZ114" s="87"/>
      <c r="TA114" s="87"/>
      <c r="TB114" s="87"/>
      <c r="TC114" s="87"/>
      <c r="TD114" s="87"/>
      <c r="TE114" s="87"/>
      <c r="TF114" s="87"/>
      <c r="TG114" s="87"/>
      <c r="TH114" s="87"/>
      <c r="TI114" s="87"/>
      <c r="TJ114" s="87"/>
      <c r="TK114" s="87"/>
      <c r="TL114" s="87"/>
      <c r="TM114" s="87"/>
      <c r="TN114" s="87"/>
      <c r="TO114" s="87"/>
      <c r="TP114" s="87"/>
      <c r="TQ114" s="87"/>
      <c r="TR114" s="87"/>
      <c r="TS114" s="87"/>
      <c r="TT114" s="87"/>
      <c r="TU114" s="87"/>
      <c r="TV114" s="87"/>
      <c r="TW114" s="87"/>
      <c r="TX114" s="87"/>
      <c r="TY114" s="87"/>
      <c r="TZ114" s="87"/>
      <c r="UA114" s="87"/>
      <c r="UB114" s="87"/>
      <c r="UC114" s="87"/>
      <c r="UD114" s="87"/>
      <c r="UE114" s="87"/>
      <c r="UF114" s="87"/>
      <c r="UG114" s="87"/>
      <c r="UH114" s="87"/>
      <c r="UI114" s="87"/>
      <c r="UJ114" s="87"/>
      <c r="UK114" s="87"/>
      <c r="UL114" s="87"/>
      <c r="UM114" s="87"/>
      <c r="UN114" s="87"/>
      <c r="UO114" s="87"/>
      <c r="UP114" s="87"/>
      <c r="UQ114" s="87"/>
      <c r="UR114" s="87"/>
      <c r="US114" s="87"/>
      <c r="UT114" s="87"/>
      <c r="UU114" s="87"/>
      <c r="UV114" s="87"/>
      <c r="UW114" s="87"/>
      <c r="UX114" s="87"/>
      <c r="UY114" s="87"/>
      <c r="UZ114" s="87"/>
      <c r="VA114" s="87"/>
      <c r="VB114" s="87"/>
      <c r="VC114" s="87"/>
      <c r="VD114" s="87"/>
      <c r="VE114" s="87"/>
      <c r="VF114" s="87"/>
      <c r="VG114" s="87"/>
      <c r="VH114" s="87"/>
      <c r="VI114" s="87"/>
      <c r="VJ114" s="87"/>
      <c r="VK114" s="87"/>
      <c r="VL114" s="87"/>
      <c r="VM114" s="87"/>
      <c r="VN114" s="87"/>
      <c r="VO114" s="87"/>
      <c r="VP114" s="87"/>
      <c r="VQ114" s="87"/>
      <c r="VR114" s="87"/>
      <c r="VS114" s="87"/>
      <c r="VT114" s="87"/>
      <c r="VU114" s="87"/>
      <c r="VV114" s="87"/>
      <c r="VW114" s="87"/>
      <c r="VX114" s="87"/>
      <c r="VY114" s="87"/>
      <c r="VZ114" s="87"/>
      <c r="WA114" s="87"/>
      <c r="WB114" s="87"/>
      <c r="WC114" s="87"/>
      <c r="WD114" s="87"/>
      <c r="WE114" s="87"/>
      <c r="WF114" s="87"/>
      <c r="WG114" s="87"/>
      <c r="WH114" s="87"/>
      <c r="WI114" s="87"/>
      <c r="WJ114" s="87"/>
      <c r="WK114" s="87"/>
      <c r="WL114" s="87"/>
      <c r="WM114" s="87"/>
      <c r="WN114" s="87"/>
      <c r="WO114" s="87"/>
      <c r="WP114" s="87"/>
      <c r="WQ114" s="87"/>
      <c r="WR114" s="87"/>
      <c r="WS114" s="87"/>
      <c r="WT114" s="87"/>
      <c r="WU114" s="87"/>
      <c r="WV114" s="87"/>
      <c r="WW114" s="87"/>
      <c r="WX114" s="87"/>
      <c r="WY114" s="87"/>
      <c r="WZ114" s="87"/>
      <c r="XA114" s="87"/>
      <c r="XB114" s="87"/>
      <c r="XC114" s="87"/>
      <c r="XD114" s="87"/>
      <c r="XE114" s="87"/>
      <c r="XF114" s="87"/>
      <c r="XG114" s="87"/>
      <c r="XH114" s="87"/>
      <c r="XI114" s="87"/>
      <c r="XJ114" s="87"/>
      <c r="XK114" s="87"/>
      <c r="XL114" s="87"/>
      <c r="XM114" s="87"/>
      <c r="XN114" s="87"/>
      <c r="XO114" s="87"/>
      <c r="XP114" s="87"/>
      <c r="XQ114" s="87"/>
      <c r="XR114" s="87"/>
      <c r="XS114" s="87"/>
      <c r="XT114" s="87"/>
      <c r="XU114" s="87"/>
      <c r="XV114" s="87"/>
      <c r="XW114" s="87"/>
      <c r="XX114" s="87"/>
      <c r="XY114" s="87"/>
      <c r="XZ114" s="87"/>
      <c r="YA114" s="87"/>
      <c r="YB114" s="87"/>
      <c r="YC114" s="87"/>
      <c r="YD114" s="87"/>
      <c r="YE114" s="87"/>
      <c r="YF114" s="87"/>
      <c r="YG114" s="87"/>
      <c r="YH114" s="87"/>
      <c r="YI114" s="87"/>
      <c r="YJ114" s="87"/>
      <c r="YK114" s="87"/>
      <c r="YL114" s="87"/>
      <c r="YM114" s="87"/>
      <c r="YN114" s="87"/>
      <c r="YO114" s="87"/>
      <c r="YP114" s="87"/>
      <c r="YQ114" s="87"/>
      <c r="YR114" s="87"/>
      <c r="YS114" s="87"/>
      <c r="YT114" s="87"/>
      <c r="YU114" s="87"/>
      <c r="YV114" s="87"/>
      <c r="YW114" s="87"/>
      <c r="YX114" s="87"/>
      <c r="YY114" s="87"/>
      <c r="YZ114" s="87"/>
      <c r="ZA114" s="87"/>
      <c r="ZB114" s="87"/>
      <c r="ZC114" s="87"/>
      <c r="ZD114" s="87"/>
      <c r="ZE114" s="87"/>
      <c r="ZF114" s="87"/>
      <c r="ZG114" s="87"/>
      <c r="ZH114" s="87"/>
      <c r="ZI114" s="87"/>
      <c r="ZJ114" s="87"/>
      <c r="ZK114" s="87"/>
      <c r="ZL114" s="87"/>
      <c r="ZM114" s="87"/>
      <c r="ZN114" s="87"/>
      <c r="ZO114" s="87"/>
      <c r="ZP114" s="87"/>
      <c r="ZQ114" s="87"/>
      <c r="ZR114" s="87"/>
      <c r="ZS114" s="87"/>
      <c r="ZT114" s="87"/>
      <c r="ZU114" s="87"/>
      <c r="ZV114" s="87"/>
      <c r="ZW114" s="87"/>
      <c r="ZX114" s="87"/>
      <c r="ZY114" s="87"/>
      <c r="ZZ114" s="87"/>
      <c r="AAA114" s="87"/>
      <c r="AAB114" s="87"/>
      <c r="AAC114" s="87"/>
      <c r="AAD114" s="87"/>
      <c r="AAE114" s="87"/>
      <c r="AAF114" s="87"/>
      <c r="AAG114" s="87"/>
      <c r="AAH114" s="87"/>
      <c r="AAI114" s="87"/>
      <c r="AAJ114" s="87"/>
      <c r="AAK114" s="87"/>
      <c r="AAL114" s="87"/>
      <c r="AAM114" s="87"/>
      <c r="AAN114" s="87"/>
      <c r="AAO114" s="87"/>
      <c r="AAP114" s="87"/>
      <c r="AAQ114" s="87"/>
      <c r="AAR114" s="87"/>
      <c r="AAS114" s="87"/>
      <c r="AAT114" s="87"/>
      <c r="AAU114" s="87"/>
      <c r="AAV114" s="87"/>
      <c r="AAW114" s="87"/>
      <c r="AAX114" s="87"/>
      <c r="AAY114" s="87"/>
      <c r="AAZ114" s="87"/>
      <c r="ABA114" s="87"/>
      <c r="ABB114" s="87"/>
      <c r="ABC114" s="87"/>
      <c r="ABD114" s="87"/>
      <c r="ABE114" s="87"/>
      <c r="ABF114" s="87"/>
      <c r="ABG114" s="87"/>
      <c r="ABH114" s="87"/>
      <c r="ABI114" s="87"/>
      <c r="ABJ114" s="87"/>
      <c r="ABK114" s="87"/>
      <c r="ABL114" s="87"/>
      <c r="ABM114" s="87"/>
      <c r="ABN114" s="87"/>
      <c r="ABO114" s="87"/>
      <c r="ABP114" s="87"/>
      <c r="ABQ114" s="87"/>
      <c r="ABR114" s="87"/>
      <c r="ABS114" s="87"/>
      <c r="ABT114" s="87"/>
      <c r="ABU114" s="87"/>
      <c r="ABV114" s="87"/>
      <c r="ABW114" s="87"/>
      <c r="ABX114" s="87"/>
      <c r="ABY114" s="87"/>
      <c r="ABZ114" s="87"/>
      <c r="ACA114" s="87"/>
      <c r="ACB114" s="87"/>
      <c r="ACC114" s="87"/>
      <c r="ACD114" s="87"/>
      <c r="ACE114" s="87"/>
      <c r="ACF114" s="87"/>
      <c r="ACG114" s="87"/>
      <c r="ACH114" s="87"/>
      <c r="ACI114" s="87"/>
      <c r="ACJ114" s="87"/>
      <c r="ACK114" s="87"/>
      <c r="ACL114" s="87"/>
      <c r="ACM114" s="87"/>
      <c r="ACN114" s="87"/>
      <c r="ACO114" s="87"/>
      <c r="ACP114" s="87"/>
      <c r="ACQ114" s="87"/>
      <c r="ACR114" s="87"/>
      <c r="ACS114" s="87"/>
      <c r="ACT114" s="87"/>
      <c r="ACU114" s="87"/>
      <c r="ACV114" s="87"/>
      <c r="ACW114" s="87"/>
      <c r="ACX114" s="87"/>
      <c r="ACY114" s="87"/>
      <c r="ACZ114" s="87"/>
      <c r="ADA114" s="87"/>
      <c r="ADB114" s="87"/>
      <c r="ADC114" s="87"/>
      <c r="ADD114" s="87"/>
      <c r="ADE114" s="87"/>
      <c r="ADF114" s="87"/>
      <c r="ADG114" s="87"/>
      <c r="ADH114" s="87"/>
      <c r="ADI114" s="87"/>
      <c r="ADJ114" s="87"/>
      <c r="ADK114" s="87"/>
      <c r="ADL114" s="87"/>
      <c r="ADM114" s="87"/>
      <c r="ADN114" s="87"/>
      <c r="ADO114" s="87"/>
      <c r="ADP114" s="87"/>
      <c r="ADQ114" s="87"/>
    </row>
    <row r="115" spans="1:797" ht="15" hidden="1" customHeight="1">
      <c r="A115" s="146"/>
      <c r="B115" s="139" t="str">
        <f t="shared" si="107"/>
        <v>шт</v>
      </c>
      <c r="C115" s="524" t="s">
        <v>223</v>
      </c>
      <c r="D115" s="499"/>
      <c r="E115" s="500"/>
      <c r="F115" s="486"/>
      <c r="G115" s="486"/>
      <c r="H115" s="486"/>
      <c r="I115" s="486"/>
      <c r="J115" s="486"/>
      <c r="K115" s="486"/>
      <c r="L115" s="486"/>
      <c r="M115" s="486"/>
      <c r="N115" s="486"/>
      <c r="O115" s="508"/>
      <c r="P115" s="486"/>
      <c r="Q115" s="524"/>
      <c r="R115" s="486"/>
      <c r="S115" s="486"/>
      <c r="T115" s="486"/>
      <c r="U115" s="486"/>
      <c r="V115" s="486"/>
      <c r="W115" s="486"/>
      <c r="X115" s="486"/>
      <c r="Y115" s="486"/>
      <c r="Z115" s="486"/>
      <c r="AA115" s="486"/>
      <c r="AB115" s="486"/>
      <c r="AC115" s="486"/>
      <c r="AD115" s="486"/>
      <c r="AE115" s="486"/>
      <c r="AF115" s="486"/>
      <c r="AG115" s="486"/>
      <c r="AH115" s="486"/>
      <c r="AI115" s="486"/>
      <c r="AJ115" s="486"/>
      <c r="AK115" s="486"/>
      <c r="AL115" s="486"/>
      <c r="AM115" s="486"/>
      <c r="AN115" s="486"/>
      <c r="AO115" s="486"/>
      <c r="AP115" s="486"/>
      <c r="AQ115" s="486"/>
      <c r="AR115" s="486"/>
      <c r="AS115" s="486"/>
      <c r="AT115" s="490"/>
      <c r="AU115" s="490"/>
      <c r="AV115" s="490"/>
      <c r="AW115" s="490"/>
      <c r="AX115" s="502"/>
      <c r="AY115" s="491"/>
      <c r="AZ115" s="492"/>
      <c r="BA115" s="488"/>
      <c r="BB115" s="488"/>
      <c r="BC115" s="488"/>
      <c r="BD115" s="488"/>
      <c r="BE115" s="488"/>
      <c r="BF115" s="488"/>
      <c r="BG115" s="488"/>
      <c r="BH115" s="488"/>
      <c r="BI115" s="488"/>
      <c r="BJ115" s="488"/>
      <c r="BK115" s="488"/>
      <c r="BL115" s="488"/>
      <c r="BM115" s="488"/>
      <c r="BN115" s="488"/>
      <c r="BO115" s="488"/>
      <c r="BP115" s="488"/>
      <c r="BQ115" s="488"/>
      <c r="BR115" s="488"/>
      <c r="BS115" s="488"/>
      <c r="BT115" s="488"/>
      <c r="BU115" s="488"/>
      <c r="BV115" s="488"/>
      <c r="BW115" s="488"/>
      <c r="BX115" s="488"/>
      <c r="BY115" s="488"/>
      <c r="BZ115" s="488"/>
      <c r="CA115" s="488"/>
      <c r="CB115" s="488"/>
      <c r="CC115" s="381"/>
      <c r="CD115" s="493"/>
      <c r="CE115" s="493"/>
      <c r="CF115" s="493"/>
      <c r="CG115" s="493"/>
      <c r="CH115" s="493"/>
      <c r="CI115" s="488"/>
      <c r="CJ115" s="493"/>
      <c r="CK115" s="493"/>
      <c r="CL115" s="493"/>
      <c r="CM115" s="493"/>
      <c r="CN115" s="493"/>
      <c r="CO115" s="493"/>
      <c r="CP115" s="493"/>
      <c r="CQ115" s="493"/>
      <c r="CR115" s="493"/>
      <c r="CS115" s="493"/>
      <c r="CT115" s="493"/>
      <c r="CU115" s="493"/>
      <c r="CV115" s="493"/>
      <c r="CW115" s="493"/>
      <c r="CX115" s="493"/>
      <c r="CY115" s="493"/>
      <c r="CZ115" s="493"/>
      <c r="DA115" s="493"/>
      <c r="DB115" s="493"/>
      <c r="DC115" s="493"/>
      <c r="DD115" s="493"/>
      <c r="DE115" s="493"/>
      <c r="DF115" s="493"/>
      <c r="DG115" s="493"/>
      <c r="DH115" s="493"/>
      <c r="DI115" s="493"/>
      <c r="DJ115" s="525" t="s">
        <v>224</v>
      </c>
      <c r="DK115" s="493"/>
      <c r="DL115" s="493"/>
      <c r="DM115" s="493"/>
      <c r="DN115" s="493"/>
      <c r="DO115" s="493"/>
      <c r="DP115" s="493"/>
      <c r="DQ115" s="481"/>
      <c r="DR115" s="380">
        <v>47.91</v>
      </c>
      <c r="DS115" s="468"/>
      <c r="DT115" s="468"/>
      <c r="DU115" s="495"/>
      <c r="DV115" s="495"/>
      <c r="DW115" s="495"/>
      <c r="DX115" s="495"/>
      <c r="DY115" s="495"/>
      <c r="DZ115" s="495"/>
      <c r="EA115" s="495"/>
      <c r="EB115" s="495"/>
      <c r="EC115" s="495"/>
      <c r="ED115" s="495"/>
      <c r="EE115" s="495"/>
      <c r="EF115" s="495"/>
      <c r="EG115" s="495"/>
      <c r="EH115" s="495"/>
      <c r="EI115" s="495"/>
      <c r="EJ115" s="495"/>
      <c r="EK115" s="495"/>
      <c r="EL115" s="446">
        <v>0</v>
      </c>
      <c r="EM115" s="495" t="s">
        <v>25</v>
      </c>
      <c r="EN115" s="495"/>
      <c r="EO115" s="446">
        <v>0</v>
      </c>
      <c r="EP115" s="495" t="s">
        <v>25</v>
      </c>
      <c r="EQ115" s="464"/>
      <c r="ER115" s="446">
        <v>0</v>
      </c>
      <c r="ES115" s="495" t="s">
        <v>25</v>
      </c>
      <c r="ET115" s="495"/>
      <c r="EU115" s="446"/>
      <c r="EV115" s="495" t="s">
        <v>25</v>
      </c>
      <c r="EW115" s="495"/>
      <c r="EX115" s="446">
        <v>0</v>
      </c>
      <c r="EY115" s="495" t="s">
        <v>25</v>
      </c>
      <c r="EZ115" s="495"/>
      <c r="FA115" s="446">
        <v>0</v>
      </c>
      <c r="FB115" s="495" t="s">
        <v>25</v>
      </c>
      <c r="FC115" s="495"/>
      <c r="FD115" s="446">
        <v>0</v>
      </c>
      <c r="FE115" s="495" t="s">
        <v>25</v>
      </c>
      <c r="FF115" s="495"/>
      <c r="FG115" s="446">
        <v>0</v>
      </c>
      <c r="FH115" s="495" t="s">
        <v>25</v>
      </c>
      <c r="FI115" s="495"/>
      <c r="FJ115" s="446">
        <v>0</v>
      </c>
      <c r="FK115" s="495" t="s">
        <v>25</v>
      </c>
      <c r="FL115" s="495"/>
      <c r="FM115" s="446"/>
      <c r="FN115" s="495" t="s">
        <v>25</v>
      </c>
      <c r="FO115" s="495"/>
      <c r="FP115" s="447"/>
      <c r="FQ115" s="497"/>
      <c r="FR115" s="497"/>
      <c r="FS115" s="447"/>
      <c r="FT115" s="497"/>
      <c r="FU115" s="497"/>
      <c r="FV115" s="447"/>
      <c r="FW115" s="497"/>
      <c r="FX115" s="497"/>
      <c r="FY115" s="447"/>
      <c r="FZ115" s="497"/>
      <c r="GA115" s="497"/>
      <c r="GB115" s="447"/>
      <c r="GC115" s="497"/>
      <c r="GD115" s="497"/>
      <c r="GE115" s="447"/>
      <c r="GF115" s="497"/>
      <c r="GG115" s="497"/>
      <c r="GH115" s="447"/>
      <c r="GI115" s="497"/>
      <c r="GJ115" s="497"/>
      <c r="GK115" s="447"/>
      <c r="GL115" s="497"/>
      <c r="GM115" s="497"/>
      <c r="GN115" s="447"/>
      <c r="GO115" s="497"/>
      <c r="GP115" s="497"/>
      <c r="GQ115" s="447"/>
      <c r="GR115" s="497"/>
      <c r="GS115" s="453"/>
      <c r="GT115" s="382"/>
      <c r="GU115" s="498"/>
      <c r="GV115" s="498"/>
      <c r="GW115" s="498"/>
      <c r="GX115" s="498"/>
      <c r="GY115" s="454"/>
      <c r="GZ115" s="382"/>
      <c r="HA115" s="498"/>
      <c r="HB115" s="498"/>
      <c r="HC115" s="498"/>
      <c r="HD115" s="498"/>
      <c r="HE115" s="498"/>
      <c r="HF115" s="382"/>
      <c r="HG115" s="498"/>
      <c r="HH115" s="498"/>
      <c r="HI115" s="498"/>
      <c r="HJ115" s="498"/>
      <c r="HK115" s="498"/>
      <c r="HL115" s="498"/>
      <c r="HM115" s="498"/>
      <c r="HN115" s="498"/>
      <c r="HO115" s="498"/>
      <c r="HP115" s="498"/>
      <c r="HQ115" s="498"/>
      <c r="HR115" s="498"/>
      <c r="HS115" s="498"/>
      <c r="HT115" s="498"/>
      <c r="HU115" s="498"/>
      <c r="HV115" s="498"/>
      <c r="HW115" s="498"/>
      <c r="HX115" s="95">
        <f t="shared" si="108"/>
        <v>0</v>
      </c>
      <c r="HY115" s="83"/>
      <c r="HZ115" s="84"/>
      <c r="IA115" s="38">
        <f t="shared" si="109"/>
        <v>0</v>
      </c>
      <c r="IB115" s="91">
        <f t="shared" si="110"/>
        <v>0</v>
      </c>
      <c r="IC115" s="176" t="str">
        <f t="shared" si="111"/>
        <v/>
      </c>
      <c r="IE115" s="31">
        <f t="shared" si="112"/>
        <v>0</v>
      </c>
      <c r="IG115" s="97">
        <f t="shared" si="118"/>
        <v>0</v>
      </c>
      <c r="II115" s="97">
        <f t="shared" ca="1" si="113"/>
        <v>0</v>
      </c>
      <c r="IJ115" s="89">
        <f t="shared" si="114"/>
        <v>0</v>
      </c>
      <c r="IP115" s="56"/>
      <c r="IQ115" s="56"/>
      <c r="IR115" s="56"/>
      <c r="IS115" s="56"/>
      <c r="IT115" s="56"/>
      <c r="JK115" s="69">
        <f t="shared" si="115"/>
        <v>0</v>
      </c>
      <c r="JL115" s="39">
        <f t="shared" si="116"/>
        <v>0</v>
      </c>
      <c r="JM115" s="39">
        <f t="shared" si="117"/>
        <v>0</v>
      </c>
    </row>
    <row r="116" spans="1:797" ht="15" hidden="1" customHeight="1">
      <c r="A116" s="146"/>
      <c r="B116" s="139" t="str">
        <f t="shared" si="107"/>
        <v>шт</v>
      </c>
      <c r="C116" s="524" t="s">
        <v>225</v>
      </c>
      <c r="D116" s="499"/>
      <c r="E116" s="500"/>
      <c r="F116" s="486"/>
      <c r="G116" s="486"/>
      <c r="H116" s="486"/>
      <c r="I116" s="486"/>
      <c r="J116" s="486"/>
      <c r="K116" s="486"/>
      <c r="L116" s="486"/>
      <c r="M116" s="486"/>
      <c r="N116" s="486"/>
      <c r="O116" s="508"/>
      <c r="P116" s="486"/>
      <c r="Q116" s="524"/>
      <c r="R116" s="486"/>
      <c r="S116" s="486"/>
      <c r="T116" s="486"/>
      <c r="U116" s="486"/>
      <c r="V116" s="486"/>
      <c r="W116" s="486"/>
      <c r="X116" s="486"/>
      <c r="Y116" s="486"/>
      <c r="Z116" s="486"/>
      <c r="AA116" s="486"/>
      <c r="AB116" s="486"/>
      <c r="AC116" s="486"/>
      <c r="AD116" s="486"/>
      <c r="AE116" s="486"/>
      <c r="AF116" s="486"/>
      <c r="AG116" s="486"/>
      <c r="AH116" s="486"/>
      <c r="AI116" s="486"/>
      <c r="AJ116" s="486"/>
      <c r="AK116" s="486"/>
      <c r="AL116" s="486"/>
      <c r="AM116" s="486"/>
      <c r="AN116" s="486"/>
      <c r="AO116" s="486"/>
      <c r="AP116" s="486"/>
      <c r="AQ116" s="486"/>
      <c r="AR116" s="486"/>
      <c r="AS116" s="486"/>
      <c r="AT116" s="490"/>
      <c r="AU116" s="490"/>
      <c r="AV116" s="490"/>
      <c r="AW116" s="490"/>
      <c r="AX116" s="502"/>
      <c r="AY116" s="491"/>
      <c r="AZ116" s="492"/>
      <c r="BA116" s="488"/>
      <c r="BB116" s="488"/>
      <c r="BC116" s="488"/>
      <c r="BD116" s="488"/>
      <c r="BE116" s="488"/>
      <c r="BF116" s="488"/>
      <c r="BG116" s="488"/>
      <c r="BH116" s="488"/>
      <c r="BI116" s="488"/>
      <c r="BJ116" s="488"/>
      <c r="BK116" s="488"/>
      <c r="BL116" s="488"/>
      <c r="BM116" s="488"/>
      <c r="BN116" s="488"/>
      <c r="BO116" s="488"/>
      <c r="BP116" s="488"/>
      <c r="BQ116" s="488"/>
      <c r="BR116" s="488"/>
      <c r="BS116" s="488"/>
      <c r="BT116" s="488"/>
      <c r="BU116" s="488"/>
      <c r="BV116" s="488"/>
      <c r="BW116" s="488"/>
      <c r="BX116" s="488"/>
      <c r="BY116" s="488"/>
      <c r="BZ116" s="488"/>
      <c r="CA116" s="488"/>
      <c r="CB116" s="488"/>
      <c r="CC116" s="381"/>
      <c r="CD116" s="493"/>
      <c r="CE116" s="493"/>
      <c r="CF116" s="493"/>
      <c r="CG116" s="493"/>
      <c r="CH116" s="493"/>
      <c r="CI116" s="488"/>
      <c r="CJ116" s="493"/>
      <c r="CK116" s="493"/>
      <c r="CL116" s="493"/>
      <c r="CM116" s="493"/>
      <c r="CN116" s="493"/>
      <c r="CO116" s="493"/>
      <c r="CP116" s="493"/>
      <c r="CQ116" s="493"/>
      <c r="CR116" s="493"/>
      <c r="CS116" s="493"/>
      <c r="CT116" s="493"/>
      <c r="CU116" s="493"/>
      <c r="CV116" s="493"/>
      <c r="CW116" s="493"/>
      <c r="CX116" s="493"/>
      <c r="CY116" s="493"/>
      <c r="CZ116" s="493"/>
      <c r="DA116" s="493"/>
      <c r="DB116" s="493"/>
      <c r="DC116" s="493"/>
      <c r="DD116" s="493"/>
      <c r="DE116" s="493"/>
      <c r="DF116" s="493"/>
      <c r="DG116" s="493"/>
      <c r="DH116" s="493"/>
      <c r="DI116" s="493"/>
      <c r="DJ116" s="525" t="s">
        <v>226</v>
      </c>
      <c r="DK116" s="493"/>
      <c r="DL116" s="493"/>
      <c r="DM116" s="493"/>
      <c r="DN116" s="493"/>
      <c r="DO116" s="493"/>
      <c r="DP116" s="493"/>
      <c r="DQ116" s="481"/>
      <c r="DR116" s="380">
        <v>43.57</v>
      </c>
      <c r="DS116" s="468"/>
      <c r="DT116" s="468"/>
      <c r="DU116" s="495"/>
      <c r="DV116" s="495"/>
      <c r="DW116" s="495"/>
      <c r="DX116" s="495"/>
      <c r="DY116" s="495"/>
      <c r="DZ116" s="495"/>
      <c r="EA116" s="495"/>
      <c r="EB116" s="495"/>
      <c r="EC116" s="495"/>
      <c r="ED116" s="495"/>
      <c r="EE116" s="495"/>
      <c r="EF116" s="495"/>
      <c r="EG116" s="495"/>
      <c r="EH116" s="495"/>
      <c r="EI116" s="495"/>
      <c r="EJ116" s="495"/>
      <c r="EK116" s="495"/>
      <c r="EL116" s="446">
        <v>0</v>
      </c>
      <c r="EM116" s="495" t="s">
        <v>25</v>
      </c>
      <c r="EN116" s="495"/>
      <c r="EO116" s="446">
        <v>0</v>
      </c>
      <c r="EP116" s="495" t="s">
        <v>25</v>
      </c>
      <c r="EQ116" s="464"/>
      <c r="ER116" s="446">
        <v>0</v>
      </c>
      <c r="ES116" s="495" t="s">
        <v>25</v>
      </c>
      <c r="ET116" s="495"/>
      <c r="EU116" s="446"/>
      <c r="EV116" s="495" t="s">
        <v>25</v>
      </c>
      <c r="EW116" s="495"/>
      <c r="EX116" s="446">
        <v>0</v>
      </c>
      <c r="EY116" s="495" t="s">
        <v>25</v>
      </c>
      <c r="EZ116" s="495"/>
      <c r="FA116" s="446">
        <v>0</v>
      </c>
      <c r="FB116" s="495" t="s">
        <v>25</v>
      </c>
      <c r="FC116" s="495"/>
      <c r="FD116" s="446">
        <v>0</v>
      </c>
      <c r="FE116" s="495" t="s">
        <v>25</v>
      </c>
      <c r="FF116" s="495"/>
      <c r="FG116" s="446">
        <v>0</v>
      </c>
      <c r="FH116" s="495" t="s">
        <v>25</v>
      </c>
      <c r="FI116" s="495"/>
      <c r="FJ116" s="446">
        <v>0</v>
      </c>
      <c r="FK116" s="495" t="s">
        <v>25</v>
      </c>
      <c r="FL116" s="495"/>
      <c r="FM116" s="446"/>
      <c r="FN116" s="495" t="s">
        <v>25</v>
      </c>
      <c r="FO116" s="495"/>
      <c r="FP116" s="447"/>
      <c r="FQ116" s="497"/>
      <c r="FR116" s="497"/>
      <c r="FS116" s="447"/>
      <c r="FT116" s="497"/>
      <c r="FU116" s="497"/>
      <c r="FV116" s="447"/>
      <c r="FW116" s="497"/>
      <c r="FX116" s="497"/>
      <c r="FY116" s="447"/>
      <c r="FZ116" s="497"/>
      <c r="GA116" s="497"/>
      <c r="GB116" s="447"/>
      <c r="GC116" s="497"/>
      <c r="GD116" s="497"/>
      <c r="GE116" s="447"/>
      <c r="GF116" s="497"/>
      <c r="GG116" s="497"/>
      <c r="GH116" s="447"/>
      <c r="GI116" s="497"/>
      <c r="GJ116" s="497"/>
      <c r="GK116" s="447"/>
      <c r="GL116" s="497"/>
      <c r="GM116" s="497"/>
      <c r="GN116" s="447"/>
      <c r="GO116" s="497"/>
      <c r="GP116" s="497"/>
      <c r="GQ116" s="447"/>
      <c r="GR116" s="497"/>
      <c r="GS116" s="453"/>
      <c r="GT116" s="382"/>
      <c r="GU116" s="498"/>
      <c r="GV116" s="498"/>
      <c r="GW116" s="498"/>
      <c r="GX116" s="498"/>
      <c r="GY116" s="454"/>
      <c r="GZ116" s="382"/>
      <c r="HA116" s="498"/>
      <c r="HB116" s="498"/>
      <c r="HC116" s="498"/>
      <c r="HD116" s="498"/>
      <c r="HE116" s="498"/>
      <c r="HF116" s="382"/>
      <c r="HG116" s="498"/>
      <c r="HH116" s="498"/>
      <c r="HI116" s="498"/>
      <c r="HJ116" s="498"/>
      <c r="HK116" s="498"/>
      <c r="HL116" s="498"/>
      <c r="HM116" s="498"/>
      <c r="HN116" s="498"/>
      <c r="HO116" s="498"/>
      <c r="HP116" s="498"/>
      <c r="HQ116" s="498"/>
      <c r="HR116" s="498"/>
      <c r="HS116" s="498"/>
      <c r="HT116" s="498"/>
      <c r="HU116" s="498"/>
      <c r="HV116" s="498"/>
      <c r="HW116" s="498"/>
      <c r="HX116" s="133">
        <f t="shared" si="108"/>
        <v>0</v>
      </c>
      <c r="HY116" s="132"/>
      <c r="HZ116" s="131"/>
      <c r="IA116" s="38">
        <f t="shared" si="109"/>
        <v>0</v>
      </c>
      <c r="IB116" s="91">
        <f t="shared" si="110"/>
        <v>0</v>
      </c>
      <c r="IC116" s="176" t="str">
        <f t="shared" si="111"/>
        <v/>
      </c>
      <c r="IE116" s="31">
        <f t="shared" si="112"/>
        <v>0</v>
      </c>
      <c r="IG116" s="97">
        <f t="shared" si="118"/>
        <v>0</v>
      </c>
      <c r="II116" s="97">
        <f t="shared" ca="1" si="113"/>
        <v>0</v>
      </c>
      <c r="IJ116" s="89">
        <f t="shared" si="114"/>
        <v>0</v>
      </c>
      <c r="IP116" s="56"/>
      <c r="IQ116" s="56"/>
      <c r="IR116" s="56"/>
      <c r="IS116" s="56"/>
      <c r="IT116" s="56"/>
      <c r="JK116" s="69">
        <f t="shared" si="115"/>
        <v>0</v>
      </c>
      <c r="JL116" s="39">
        <f t="shared" si="116"/>
        <v>0</v>
      </c>
      <c r="JM116" s="39">
        <f t="shared" si="117"/>
        <v>0</v>
      </c>
    </row>
    <row r="117" spans="1:797" ht="15" hidden="1" customHeight="1">
      <c r="A117" s="146"/>
      <c r="B117" s="139" t="str">
        <f t="shared" si="107"/>
        <v>шт</v>
      </c>
      <c r="C117" s="524" t="s">
        <v>227</v>
      </c>
      <c r="D117" s="499"/>
      <c r="E117" s="500"/>
      <c r="F117" s="486"/>
      <c r="G117" s="486"/>
      <c r="H117" s="486"/>
      <c r="I117" s="486"/>
      <c r="J117" s="486"/>
      <c r="K117" s="486"/>
      <c r="L117" s="486"/>
      <c r="M117" s="486"/>
      <c r="N117" s="486"/>
      <c r="O117" s="508"/>
      <c r="P117" s="486"/>
      <c r="Q117" s="524"/>
      <c r="R117" s="486"/>
      <c r="S117" s="486"/>
      <c r="T117" s="486"/>
      <c r="U117" s="486"/>
      <c r="V117" s="486"/>
      <c r="W117" s="486"/>
      <c r="X117" s="486"/>
      <c r="Y117" s="486"/>
      <c r="Z117" s="486"/>
      <c r="AA117" s="486"/>
      <c r="AB117" s="486"/>
      <c r="AC117" s="486"/>
      <c r="AD117" s="486"/>
      <c r="AE117" s="486"/>
      <c r="AF117" s="486"/>
      <c r="AG117" s="486"/>
      <c r="AH117" s="486"/>
      <c r="AI117" s="486"/>
      <c r="AJ117" s="486"/>
      <c r="AK117" s="486"/>
      <c r="AL117" s="486"/>
      <c r="AM117" s="486"/>
      <c r="AN117" s="486"/>
      <c r="AO117" s="486"/>
      <c r="AP117" s="486"/>
      <c r="AQ117" s="486"/>
      <c r="AR117" s="486"/>
      <c r="AS117" s="486"/>
      <c r="AT117" s="490"/>
      <c r="AU117" s="490"/>
      <c r="AV117" s="490"/>
      <c r="AW117" s="490"/>
      <c r="AX117" s="502"/>
      <c r="AY117" s="491"/>
      <c r="AZ117" s="492"/>
      <c r="BA117" s="488"/>
      <c r="BB117" s="488"/>
      <c r="BC117" s="488"/>
      <c r="BD117" s="488"/>
      <c r="BE117" s="488"/>
      <c r="BF117" s="488"/>
      <c r="BG117" s="488"/>
      <c r="BH117" s="488"/>
      <c r="BI117" s="488"/>
      <c r="BJ117" s="488"/>
      <c r="BK117" s="488"/>
      <c r="BL117" s="488"/>
      <c r="BM117" s="488"/>
      <c r="BN117" s="488"/>
      <c r="BO117" s="488"/>
      <c r="BP117" s="488"/>
      <c r="BQ117" s="488"/>
      <c r="BR117" s="488"/>
      <c r="BS117" s="488"/>
      <c r="BT117" s="488"/>
      <c r="BU117" s="488"/>
      <c r="BV117" s="488"/>
      <c r="BW117" s="488"/>
      <c r="BX117" s="488"/>
      <c r="BY117" s="488"/>
      <c r="BZ117" s="488"/>
      <c r="CA117" s="488"/>
      <c r="CB117" s="488"/>
      <c r="CC117" s="381"/>
      <c r="CD117" s="493"/>
      <c r="CE117" s="493"/>
      <c r="CF117" s="493"/>
      <c r="CG117" s="493"/>
      <c r="CH117" s="493"/>
      <c r="CI117" s="488"/>
      <c r="CJ117" s="493"/>
      <c r="CK117" s="493"/>
      <c r="CL117" s="493"/>
      <c r="CM117" s="493"/>
      <c r="CN117" s="493"/>
      <c r="CO117" s="493"/>
      <c r="CP117" s="493"/>
      <c r="CQ117" s="493"/>
      <c r="CR117" s="493"/>
      <c r="CS117" s="493"/>
      <c r="CT117" s="493"/>
      <c r="CU117" s="493"/>
      <c r="CV117" s="493"/>
      <c r="CW117" s="493"/>
      <c r="CX117" s="493"/>
      <c r="CY117" s="493"/>
      <c r="CZ117" s="493"/>
      <c r="DA117" s="493"/>
      <c r="DB117" s="493"/>
      <c r="DC117" s="493"/>
      <c r="DD117" s="493"/>
      <c r="DE117" s="493"/>
      <c r="DF117" s="493"/>
      <c r="DG117" s="493"/>
      <c r="DH117" s="493"/>
      <c r="DI117" s="493"/>
      <c r="DJ117" s="525" t="s">
        <v>228</v>
      </c>
      <c r="DK117" s="493"/>
      <c r="DL117" s="493"/>
      <c r="DM117" s="493"/>
      <c r="DN117" s="493"/>
      <c r="DO117" s="493"/>
      <c r="DP117" s="493"/>
      <c r="DQ117" s="481"/>
      <c r="DR117" s="380">
        <v>81.75</v>
      </c>
      <c r="DS117" s="468"/>
      <c r="DT117" s="468"/>
      <c r="DU117" s="495"/>
      <c r="DV117" s="495"/>
      <c r="DW117" s="495"/>
      <c r="DX117" s="495"/>
      <c r="DY117" s="495"/>
      <c r="DZ117" s="495"/>
      <c r="EA117" s="495"/>
      <c r="EB117" s="495"/>
      <c r="EC117" s="495"/>
      <c r="ED117" s="495"/>
      <c r="EE117" s="495"/>
      <c r="EF117" s="495"/>
      <c r="EG117" s="495"/>
      <c r="EH117" s="495"/>
      <c r="EI117" s="495"/>
      <c r="EJ117" s="495"/>
      <c r="EK117" s="495"/>
      <c r="EL117" s="446">
        <v>0</v>
      </c>
      <c r="EM117" s="495" t="s">
        <v>25</v>
      </c>
      <c r="EN117" s="495"/>
      <c r="EO117" s="446">
        <v>0</v>
      </c>
      <c r="EP117" s="495" t="s">
        <v>25</v>
      </c>
      <c r="EQ117" s="464"/>
      <c r="ER117" s="446">
        <v>0</v>
      </c>
      <c r="ES117" s="495" t="s">
        <v>25</v>
      </c>
      <c r="ET117" s="495"/>
      <c r="EU117" s="446"/>
      <c r="EV117" s="495" t="s">
        <v>25</v>
      </c>
      <c r="EW117" s="495"/>
      <c r="EX117" s="446">
        <v>0</v>
      </c>
      <c r="EY117" s="495" t="s">
        <v>25</v>
      </c>
      <c r="EZ117" s="495"/>
      <c r="FA117" s="446">
        <v>0</v>
      </c>
      <c r="FB117" s="495" t="s">
        <v>25</v>
      </c>
      <c r="FC117" s="495"/>
      <c r="FD117" s="446">
        <v>0</v>
      </c>
      <c r="FE117" s="495" t="s">
        <v>25</v>
      </c>
      <c r="FF117" s="495"/>
      <c r="FG117" s="446">
        <v>0</v>
      </c>
      <c r="FH117" s="495" t="s">
        <v>25</v>
      </c>
      <c r="FI117" s="495"/>
      <c r="FJ117" s="446">
        <v>0</v>
      </c>
      <c r="FK117" s="495" t="s">
        <v>25</v>
      </c>
      <c r="FL117" s="495"/>
      <c r="FM117" s="446"/>
      <c r="FN117" s="495" t="s">
        <v>25</v>
      </c>
      <c r="FO117" s="495"/>
      <c r="FP117" s="447"/>
      <c r="FQ117" s="497"/>
      <c r="FR117" s="497"/>
      <c r="FS117" s="447"/>
      <c r="FT117" s="497"/>
      <c r="FU117" s="497"/>
      <c r="FV117" s="447"/>
      <c r="FW117" s="497"/>
      <c r="FX117" s="497"/>
      <c r="FY117" s="447"/>
      <c r="FZ117" s="497"/>
      <c r="GA117" s="497"/>
      <c r="GB117" s="447"/>
      <c r="GC117" s="497"/>
      <c r="GD117" s="497"/>
      <c r="GE117" s="447"/>
      <c r="GF117" s="497"/>
      <c r="GG117" s="497"/>
      <c r="GH117" s="447"/>
      <c r="GI117" s="497"/>
      <c r="GJ117" s="497"/>
      <c r="GK117" s="447"/>
      <c r="GL117" s="497"/>
      <c r="GM117" s="497"/>
      <c r="GN117" s="447"/>
      <c r="GO117" s="497"/>
      <c r="GP117" s="497"/>
      <c r="GQ117" s="447"/>
      <c r="GR117" s="497"/>
      <c r="GS117" s="453"/>
      <c r="GT117" s="382"/>
      <c r="GU117" s="498"/>
      <c r="GV117" s="498"/>
      <c r="GW117" s="498"/>
      <c r="GX117" s="498"/>
      <c r="GY117" s="454"/>
      <c r="GZ117" s="382"/>
      <c r="HA117" s="498"/>
      <c r="HB117" s="498"/>
      <c r="HC117" s="498"/>
      <c r="HD117" s="498"/>
      <c r="HE117" s="498"/>
      <c r="HF117" s="382"/>
      <c r="HG117" s="498"/>
      <c r="HH117" s="498"/>
      <c r="HI117" s="498"/>
      <c r="HJ117" s="498"/>
      <c r="HK117" s="498"/>
      <c r="HL117" s="498"/>
      <c r="HM117" s="498"/>
      <c r="HN117" s="498"/>
      <c r="HO117" s="498"/>
      <c r="HP117" s="498"/>
      <c r="HQ117" s="498"/>
      <c r="HR117" s="498"/>
      <c r="HS117" s="498"/>
      <c r="HT117" s="498"/>
      <c r="HU117" s="498"/>
      <c r="HV117" s="498"/>
      <c r="HW117" s="498"/>
      <c r="HX117" s="94">
        <f t="shared" si="108"/>
        <v>0</v>
      </c>
      <c r="HY117" s="79"/>
      <c r="HZ117" s="121"/>
      <c r="IA117" s="38">
        <f t="shared" si="109"/>
        <v>0</v>
      </c>
      <c r="IB117" s="91">
        <f t="shared" si="110"/>
        <v>0</v>
      </c>
      <c r="IC117" s="176" t="str">
        <f t="shared" si="111"/>
        <v/>
      </c>
      <c r="IE117" s="31">
        <f t="shared" si="112"/>
        <v>0</v>
      </c>
      <c r="IG117" s="97">
        <f t="shared" si="118"/>
        <v>0</v>
      </c>
      <c r="II117" s="97">
        <f t="shared" ca="1" si="113"/>
        <v>0</v>
      </c>
      <c r="IJ117" s="89">
        <f t="shared" si="114"/>
        <v>0</v>
      </c>
      <c r="IP117" s="56"/>
      <c r="IQ117" s="56"/>
      <c r="IR117" s="56"/>
      <c r="IS117" s="56"/>
      <c r="IT117" s="56"/>
      <c r="JK117" s="69">
        <f t="shared" si="115"/>
        <v>0</v>
      </c>
      <c r="JL117" s="39">
        <f t="shared" si="116"/>
        <v>0</v>
      </c>
      <c r="JM117" s="39">
        <f t="shared" si="117"/>
        <v>0</v>
      </c>
    </row>
    <row r="118" spans="1:797" ht="15" hidden="1" customHeight="1">
      <c r="A118" s="146"/>
      <c r="B118" s="139" t="str">
        <f t="shared" si="107"/>
        <v>шт</v>
      </c>
      <c r="C118" s="524" t="s">
        <v>229</v>
      </c>
      <c r="D118" s="499"/>
      <c r="E118" s="500"/>
      <c r="F118" s="486"/>
      <c r="G118" s="486"/>
      <c r="H118" s="486"/>
      <c r="I118" s="486"/>
      <c r="J118" s="486"/>
      <c r="K118" s="486"/>
      <c r="L118" s="486"/>
      <c r="M118" s="486"/>
      <c r="N118" s="486"/>
      <c r="O118" s="508"/>
      <c r="P118" s="486"/>
      <c r="Q118" s="524"/>
      <c r="R118" s="486"/>
      <c r="S118" s="486"/>
      <c r="T118" s="486"/>
      <c r="U118" s="486"/>
      <c r="V118" s="486"/>
      <c r="W118" s="486"/>
      <c r="X118" s="486"/>
      <c r="Y118" s="486"/>
      <c r="Z118" s="486"/>
      <c r="AA118" s="486"/>
      <c r="AB118" s="486"/>
      <c r="AC118" s="486"/>
      <c r="AD118" s="486"/>
      <c r="AE118" s="486"/>
      <c r="AF118" s="486"/>
      <c r="AG118" s="486"/>
      <c r="AH118" s="486"/>
      <c r="AI118" s="486"/>
      <c r="AJ118" s="486"/>
      <c r="AK118" s="486"/>
      <c r="AL118" s="486"/>
      <c r="AM118" s="486"/>
      <c r="AN118" s="486"/>
      <c r="AO118" s="486"/>
      <c r="AP118" s="486"/>
      <c r="AQ118" s="486"/>
      <c r="AR118" s="486"/>
      <c r="AS118" s="486"/>
      <c r="AT118" s="490"/>
      <c r="AU118" s="490"/>
      <c r="AV118" s="490"/>
      <c r="AW118" s="490"/>
      <c r="AX118" s="502"/>
      <c r="AY118" s="491"/>
      <c r="AZ118" s="492"/>
      <c r="BA118" s="488"/>
      <c r="BB118" s="488"/>
      <c r="BC118" s="488"/>
      <c r="BD118" s="488"/>
      <c r="BE118" s="488"/>
      <c r="BF118" s="488"/>
      <c r="BG118" s="488"/>
      <c r="BH118" s="488"/>
      <c r="BI118" s="488"/>
      <c r="BJ118" s="488"/>
      <c r="BK118" s="488"/>
      <c r="BL118" s="488"/>
      <c r="BM118" s="488"/>
      <c r="BN118" s="488"/>
      <c r="BO118" s="488"/>
      <c r="BP118" s="488"/>
      <c r="BQ118" s="488"/>
      <c r="BR118" s="488"/>
      <c r="BS118" s="488"/>
      <c r="BT118" s="488"/>
      <c r="BU118" s="488"/>
      <c r="BV118" s="488"/>
      <c r="BW118" s="488"/>
      <c r="BX118" s="488"/>
      <c r="BY118" s="488"/>
      <c r="BZ118" s="488"/>
      <c r="CA118" s="488"/>
      <c r="CB118" s="488"/>
      <c r="CC118" s="381"/>
      <c r="CD118" s="493"/>
      <c r="CE118" s="493"/>
      <c r="CF118" s="493"/>
      <c r="CG118" s="493"/>
      <c r="CH118" s="493"/>
      <c r="CI118" s="488"/>
      <c r="CJ118" s="493"/>
      <c r="CK118" s="493"/>
      <c r="CL118" s="493"/>
      <c r="CM118" s="493"/>
      <c r="CN118" s="493"/>
      <c r="CO118" s="493"/>
      <c r="CP118" s="493"/>
      <c r="CQ118" s="493"/>
      <c r="CR118" s="493"/>
      <c r="CS118" s="493"/>
      <c r="CT118" s="493"/>
      <c r="CU118" s="493"/>
      <c r="CV118" s="493"/>
      <c r="CW118" s="493"/>
      <c r="CX118" s="493"/>
      <c r="CY118" s="493"/>
      <c r="CZ118" s="493"/>
      <c r="DA118" s="493"/>
      <c r="DB118" s="493"/>
      <c r="DC118" s="493"/>
      <c r="DD118" s="493"/>
      <c r="DE118" s="493"/>
      <c r="DF118" s="493"/>
      <c r="DG118" s="493"/>
      <c r="DH118" s="493"/>
      <c r="DI118" s="493"/>
      <c r="DJ118" s="525" t="s">
        <v>230</v>
      </c>
      <c r="DK118" s="493"/>
      <c r="DL118" s="493"/>
      <c r="DM118" s="493"/>
      <c r="DN118" s="493"/>
      <c r="DO118" s="493"/>
      <c r="DP118" s="493"/>
      <c r="DQ118" s="481"/>
      <c r="DR118" s="380">
        <v>71</v>
      </c>
      <c r="DS118" s="468"/>
      <c r="DT118" s="468"/>
      <c r="DU118" s="495"/>
      <c r="DV118" s="495"/>
      <c r="DW118" s="495"/>
      <c r="DX118" s="495"/>
      <c r="DY118" s="495"/>
      <c r="DZ118" s="495"/>
      <c r="EA118" s="495"/>
      <c r="EB118" s="495"/>
      <c r="EC118" s="495"/>
      <c r="ED118" s="495"/>
      <c r="EE118" s="495"/>
      <c r="EF118" s="495"/>
      <c r="EG118" s="495"/>
      <c r="EH118" s="495"/>
      <c r="EI118" s="495"/>
      <c r="EJ118" s="495"/>
      <c r="EK118" s="495"/>
      <c r="EL118" s="446">
        <v>135</v>
      </c>
      <c r="EM118" s="495" t="s">
        <v>25</v>
      </c>
      <c r="EN118" s="495"/>
      <c r="EO118" s="446">
        <v>135</v>
      </c>
      <c r="EP118" s="495" t="s">
        <v>25</v>
      </c>
      <c r="EQ118" s="464"/>
      <c r="ER118" s="446">
        <v>0</v>
      </c>
      <c r="ES118" s="495" t="s">
        <v>25</v>
      </c>
      <c r="ET118" s="495"/>
      <c r="EU118" s="446"/>
      <c r="EV118" s="495" t="s">
        <v>25</v>
      </c>
      <c r="EW118" s="495"/>
      <c r="EX118" s="446">
        <v>0</v>
      </c>
      <c r="EY118" s="495" t="s">
        <v>25</v>
      </c>
      <c r="EZ118" s="495"/>
      <c r="FA118" s="446">
        <v>0</v>
      </c>
      <c r="FB118" s="495" t="s">
        <v>25</v>
      </c>
      <c r="FC118" s="495"/>
      <c r="FD118" s="446">
        <v>0</v>
      </c>
      <c r="FE118" s="495" t="s">
        <v>25</v>
      </c>
      <c r="FF118" s="495"/>
      <c r="FG118" s="446">
        <v>0</v>
      </c>
      <c r="FH118" s="495" t="s">
        <v>25</v>
      </c>
      <c r="FI118" s="495"/>
      <c r="FJ118" s="446">
        <v>0</v>
      </c>
      <c r="FK118" s="495" t="s">
        <v>25</v>
      </c>
      <c r="FL118" s="495"/>
      <c r="FM118" s="446"/>
      <c r="FN118" s="495" t="s">
        <v>25</v>
      </c>
      <c r="FO118" s="495"/>
      <c r="FP118" s="447"/>
      <c r="FQ118" s="497"/>
      <c r="FR118" s="497"/>
      <c r="FS118" s="447"/>
      <c r="FT118" s="497"/>
      <c r="FU118" s="497"/>
      <c r="FV118" s="447"/>
      <c r="FW118" s="497"/>
      <c r="FX118" s="497"/>
      <c r="FY118" s="447"/>
      <c r="FZ118" s="497"/>
      <c r="GA118" s="497"/>
      <c r="GB118" s="447"/>
      <c r="GC118" s="497"/>
      <c r="GD118" s="497"/>
      <c r="GE118" s="447"/>
      <c r="GF118" s="497"/>
      <c r="GG118" s="497"/>
      <c r="GH118" s="447"/>
      <c r="GI118" s="497"/>
      <c r="GJ118" s="497"/>
      <c r="GK118" s="447"/>
      <c r="GL118" s="497"/>
      <c r="GM118" s="497"/>
      <c r="GN118" s="447"/>
      <c r="GO118" s="497"/>
      <c r="GP118" s="497"/>
      <c r="GQ118" s="447"/>
      <c r="GR118" s="497"/>
      <c r="GS118" s="453"/>
      <c r="GT118" s="382"/>
      <c r="GU118" s="498"/>
      <c r="GV118" s="498"/>
      <c r="GW118" s="498"/>
      <c r="GX118" s="498"/>
      <c r="GY118" s="454"/>
      <c r="GZ118" s="382"/>
      <c r="HA118" s="498"/>
      <c r="HB118" s="498"/>
      <c r="HC118" s="498"/>
      <c r="HD118" s="498"/>
      <c r="HE118" s="498"/>
      <c r="HF118" s="382"/>
      <c r="HG118" s="498"/>
      <c r="HH118" s="498"/>
      <c r="HI118" s="498"/>
      <c r="HJ118" s="498"/>
      <c r="HK118" s="498"/>
      <c r="HL118" s="498"/>
      <c r="HM118" s="498"/>
      <c r="HN118" s="498"/>
      <c r="HO118" s="498"/>
      <c r="HP118" s="498"/>
      <c r="HQ118" s="498"/>
      <c r="HR118" s="498"/>
      <c r="HS118" s="498"/>
      <c r="HT118" s="498"/>
      <c r="HU118" s="498"/>
      <c r="HV118" s="498"/>
      <c r="HW118" s="498"/>
      <c r="HX118" s="94">
        <f t="shared" si="108"/>
        <v>135</v>
      </c>
      <c r="HY118" s="79"/>
      <c r="HZ118" s="121"/>
      <c r="IA118" s="38">
        <f t="shared" si="109"/>
        <v>0</v>
      </c>
      <c r="IB118" s="91">
        <f t="shared" si="110"/>
        <v>0</v>
      </c>
      <c r="IC118" s="176" t="str">
        <f t="shared" si="111"/>
        <v/>
      </c>
      <c r="IE118" s="31">
        <f t="shared" si="112"/>
        <v>135</v>
      </c>
      <c r="IG118" s="97">
        <f t="shared" si="118"/>
        <v>0</v>
      </c>
      <c r="II118" s="97">
        <f t="shared" ca="1" si="113"/>
        <v>0</v>
      </c>
      <c r="IJ118" s="89">
        <f t="shared" si="114"/>
        <v>0</v>
      </c>
      <c r="IP118" s="56"/>
      <c r="IQ118" s="56"/>
      <c r="IR118" s="56"/>
      <c r="IS118" s="56"/>
      <c r="IT118" s="56"/>
      <c r="JK118" s="69">
        <f t="shared" si="115"/>
        <v>0</v>
      </c>
      <c r="JL118" s="39">
        <f t="shared" si="116"/>
        <v>0</v>
      </c>
      <c r="JM118" s="39">
        <f t="shared" si="117"/>
        <v>0</v>
      </c>
    </row>
    <row r="119" spans="1:797" ht="15" hidden="1" customHeight="1">
      <c r="A119" s="146"/>
      <c r="B119" s="139">
        <f t="shared" si="107"/>
        <v>0</v>
      </c>
      <c r="C119" s="383"/>
      <c r="D119" s="418"/>
      <c r="E119" s="419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  <c r="W119" s="415"/>
      <c r="X119" s="415"/>
      <c r="Y119" s="407"/>
      <c r="Z119" s="415"/>
      <c r="AA119" s="415"/>
      <c r="AB119" s="389"/>
      <c r="AC119" s="415"/>
      <c r="AD119" s="415"/>
      <c r="AE119" s="415"/>
      <c r="AF119" s="415"/>
      <c r="AG119" s="415"/>
      <c r="AH119" s="415"/>
      <c r="AI119" s="415"/>
      <c r="AJ119" s="415"/>
      <c r="AK119" s="415"/>
      <c r="AL119" s="415"/>
      <c r="AM119" s="415"/>
      <c r="AN119" s="415"/>
      <c r="AO119" s="415"/>
      <c r="AP119" s="415"/>
      <c r="AQ119" s="415"/>
      <c r="AR119" s="415"/>
      <c r="AS119" s="415"/>
      <c r="AT119" s="416"/>
      <c r="AU119" s="416"/>
      <c r="AV119" s="416"/>
      <c r="AW119" s="416"/>
      <c r="AX119" s="417"/>
      <c r="AY119" s="392"/>
      <c r="AZ119" s="393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 s="387"/>
      <c r="BP119" s="387"/>
      <c r="BQ119" s="387"/>
      <c r="BR119" s="387"/>
      <c r="BS119" s="387"/>
      <c r="BT119" s="387"/>
      <c r="BU119" s="387"/>
      <c r="BV119" s="387"/>
      <c r="BW119" s="387"/>
      <c r="BX119" s="387"/>
      <c r="BY119" s="387"/>
      <c r="BZ119" s="387"/>
      <c r="CA119" s="387"/>
      <c r="CB119" s="387"/>
      <c r="CC119" s="394"/>
      <c r="CD119" s="396"/>
      <c r="CE119" s="396"/>
      <c r="CF119" s="396"/>
      <c r="CG119" s="396"/>
      <c r="CH119" s="396"/>
      <c r="CI119" s="387"/>
      <c r="CJ119" s="396"/>
      <c r="CK119" s="396"/>
      <c r="CL119" s="396"/>
      <c r="CM119" s="396"/>
      <c r="CN119" s="396"/>
      <c r="CO119" s="396"/>
      <c r="CP119" s="396"/>
      <c r="CQ119" s="396"/>
      <c r="CR119" s="396"/>
      <c r="CS119" s="396"/>
      <c r="CT119" s="396"/>
      <c r="CU119" s="396"/>
      <c r="CV119" s="396"/>
      <c r="CW119" s="396"/>
      <c r="CX119" s="396"/>
      <c r="CY119" s="396"/>
      <c r="CZ119" s="396"/>
      <c r="DA119" s="396"/>
      <c r="DB119" s="396"/>
      <c r="DC119" s="396"/>
      <c r="DD119" s="396"/>
      <c r="DE119" s="396"/>
      <c r="DF119" s="396"/>
      <c r="DG119" s="396"/>
      <c r="DH119" s="396"/>
      <c r="DI119" s="396"/>
      <c r="DJ119" s="396"/>
      <c r="DK119" s="396"/>
      <c r="DL119" s="396"/>
      <c r="DM119" s="396"/>
      <c r="DN119" s="396"/>
      <c r="DO119" s="396"/>
      <c r="DP119" s="397"/>
      <c r="DQ119" s="408"/>
      <c r="DR119" s="380">
        <v>0</v>
      </c>
      <c r="DS119" s="468"/>
      <c r="DT119" s="468"/>
      <c r="DU119" s="397"/>
      <c r="DV119" s="397"/>
      <c r="DW119" s="397"/>
      <c r="DX119" s="397"/>
      <c r="DY119" s="397"/>
      <c r="DZ119" s="397"/>
      <c r="EA119" s="397"/>
      <c r="EB119" s="397"/>
      <c r="EC119" s="397"/>
      <c r="ED119" s="397"/>
      <c r="EE119" s="397"/>
      <c r="EF119" s="397"/>
      <c r="EG119" s="397"/>
      <c r="EH119" s="397"/>
      <c r="EI119" s="397"/>
      <c r="EJ119" s="397"/>
      <c r="EK119" s="397"/>
      <c r="EL119" s="398"/>
      <c r="EM119" s="397"/>
      <c r="EN119" s="397"/>
      <c r="EO119" s="398"/>
      <c r="EP119" s="397"/>
      <c r="EQ119" s="397"/>
      <c r="ER119" s="398"/>
      <c r="ES119" s="397"/>
      <c r="ET119" s="397"/>
      <c r="EU119" s="398"/>
      <c r="EV119" s="397"/>
      <c r="EW119" s="397"/>
      <c r="EX119" s="398"/>
      <c r="EY119" s="397"/>
      <c r="EZ119" s="397"/>
      <c r="FA119" s="398"/>
      <c r="FB119" s="397"/>
      <c r="FC119" s="397"/>
      <c r="FD119" s="398"/>
      <c r="FE119" s="397"/>
      <c r="FF119" s="397"/>
      <c r="FG119" s="398"/>
      <c r="FH119" s="397"/>
      <c r="FI119" s="397"/>
      <c r="FJ119" s="398"/>
      <c r="FK119" s="397"/>
      <c r="FL119" s="397"/>
      <c r="FM119" s="398"/>
      <c r="FN119" s="397"/>
      <c r="FO119" s="397"/>
      <c r="FP119" s="447"/>
      <c r="FQ119" s="400"/>
      <c r="FR119" s="400"/>
      <c r="FS119" s="401"/>
      <c r="FT119" s="400"/>
      <c r="FU119" s="400"/>
      <c r="FV119" s="401"/>
      <c r="FW119" s="400"/>
      <c r="FX119" s="400"/>
      <c r="FY119" s="401"/>
      <c r="FZ119" s="400"/>
      <c r="GA119" s="400"/>
      <c r="GB119" s="401"/>
      <c r="GC119" s="400"/>
      <c r="GD119" s="400"/>
      <c r="GE119" s="401"/>
      <c r="GF119" s="400"/>
      <c r="GG119" s="400"/>
      <c r="GH119" s="401"/>
      <c r="GI119" s="400"/>
      <c r="GJ119" s="400"/>
      <c r="GK119" s="401"/>
      <c r="GL119" s="400"/>
      <c r="GM119" s="400"/>
      <c r="GN119" s="401"/>
      <c r="GO119" s="400"/>
      <c r="GP119" s="400"/>
      <c r="GQ119" s="401"/>
      <c r="GR119" s="400"/>
      <c r="GS119" s="402"/>
      <c r="GT119" s="403"/>
      <c r="GU119" s="404"/>
      <c r="GV119" s="404"/>
      <c r="GW119" s="404"/>
      <c r="GX119" s="404"/>
      <c r="GY119" s="405"/>
      <c r="GZ119" s="403"/>
      <c r="HA119" s="404"/>
      <c r="HB119" s="404"/>
      <c r="HC119" s="404"/>
      <c r="HD119" s="404"/>
      <c r="HE119" s="404"/>
      <c r="HF119" s="403"/>
      <c r="HG119" s="404"/>
      <c r="HH119" s="404"/>
      <c r="HI119" s="404"/>
      <c r="HJ119" s="404"/>
      <c r="HK119" s="404"/>
      <c r="HL119" s="404"/>
      <c r="HM119" s="404"/>
      <c r="HN119" s="404"/>
      <c r="HO119" s="404"/>
      <c r="HP119" s="404"/>
      <c r="HQ119" s="404"/>
      <c r="HR119" s="404"/>
      <c r="HS119" s="404"/>
      <c r="HT119" s="404"/>
      <c r="HU119" s="404"/>
      <c r="HV119" s="404"/>
      <c r="HW119" s="404"/>
      <c r="HX119" s="94">
        <f t="shared" si="108"/>
        <v>0</v>
      </c>
      <c r="HY119" s="79"/>
      <c r="HZ119" s="121"/>
      <c r="IA119" s="38">
        <f t="shared" si="109"/>
        <v>0</v>
      </c>
      <c r="IB119" s="91">
        <f t="shared" si="110"/>
        <v>0</v>
      </c>
      <c r="IC119" s="176" t="str">
        <f t="shared" si="111"/>
        <v/>
      </c>
      <c r="IE119" s="31">
        <f t="shared" si="112"/>
        <v>0</v>
      </c>
      <c r="IG119" s="97">
        <f t="shared" si="118"/>
        <v>0</v>
      </c>
      <c r="II119" s="97">
        <f t="shared" ca="1" si="113"/>
        <v>0</v>
      </c>
      <c r="IJ119" s="89">
        <f t="shared" si="114"/>
        <v>0</v>
      </c>
      <c r="IP119" s="56"/>
      <c r="IQ119" s="56"/>
      <c r="IR119" s="56"/>
      <c r="IS119" s="56"/>
      <c r="IT119" s="56"/>
      <c r="JK119" s="69">
        <f t="shared" si="115"/>
        <v>0</v>
      </c>
      <c r="JL119" s="39">
        <f t="shared" si="116"/>
        <v>0</v>
      </c>
      <c r="JM119" s="39">
        <f t="shared" si="117"/>
        <v>0</v>
      </c>
    </row>
    <row r="120" spans="1:797" s="5" customFormat="1" ht="4.5" hidden="1" customHeight="1">
      <c r="A120" s="88"/>
      <c r="B120" s="167">
        <f t="shared" si="107"/>
        <v>0</v>
      </c>
      <c r="C120" s="383"/>
      <c r="D120" s="418"/>
      <c r="E120" s="419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388"/>
      <c r="V120" s="388"/>
      <c r="W120" s="389"/>
      <c r="X120" s="415"/>
      <c r="Y120" s="415"/>
      <c r="Z120" s="415"/>
      <c r="AA120" s="415"/>
      <c r="AB120" s="415"/>
      <c r="AC120" s="415"/>
      <c r="AD120" s="415"/>
      <c r="AE120" s="415"/>
      <c r="AF120" s="415"/>
      <c r="AG120" s="415"/>
      <c r="AH120" s="415"/>
      <c r="AI120" s="415"/>
      <c r="AJ120" s="415"/>
      <c r="AK120" s="415"/>
      <c r="AL120" s="415"/>
      <c r="AM120" s="415"/>
      <c r="AN120" s="415"/>
      <c r="AO120" s="415"/>
      <c r="AP120" s="415"/>
      <c r="AQ120" s="415"/>
      <c r="AR120" s="415"/>
      <c r="AS120" s="415"/>
      <c r="AT120" s="416"/>
      <c r="AU120" s="416"/>
      <c r="AV120" s="416"/>
      <c r="AW120" s="416"/>
      <c r="AX120" s="417"/>
      <c r="AY120" s="392"/>
      <c r="AZ120" s="393"/>
      <c r="BA120" s="387"/>
      <c r="BB120" s="387"/>
      <c r="BC120" s="387"/>
      <c r="BD120" s="387"/>
      <c r="BE120" s="387"/>
      <c r="BF120" s="387"/>
      <c r="BG120" s="387"/>
      <c r="BH120" s="387"/>
      <c r="BI120" s="387"/>
      <c r="BJ120" s="387"/>
      <c r="BK120" s="387"/>
      <c r="BL120" s="387"/>
      <c r="BM120" s="387"/>
      <c r="BN120" s="387"/>
      <c r="BO120" s="387"/>
      <c r="BP120" s="387"/>
      <c r="BQ120" s="387"/>
      <c r="BR120" s="387"/>
      <c r="BS120" s="387"/>
      <c r="BT120" s="387"/>
      <c r="BU120" s="387"/>
      <c r="BV120" s="387"/>
      <c r="BW120" s="387"/>
      <c r="BX120" s="387"/>
      <c r="BY120" s="387"/>
      <c r="BZ120" s="387"/>
      <c r="CA120" s="387"/>
      <c r="CB120" s="387"/>
      <c r="CC120" s="394"/>
      <c r="CD120" s="396"/>
      <c r="CE120" s="396"/>
      <c r="CF120" s="396"/>
      <c r="CG120" s="396"/>
      <c r="CH120" s="396"/>
      <c r="CI120" s="387"/>
      <c r="CJ120" s="396"/>
      <c r="CK120" s="396"/>
      <c r="CL120" s="396"/>
      <c r="CM120" s="396"/>
      <c r="CN120" s="396"/>
      <c r="CO120" s="396"/>
      <c r="CP120" s="396"/>
      <c r="CQ120" s="396"/>
      <c r="CR120" s="396"/>
      <c r="CS120" s="396"/>
      <c r="CT120" s="396"/>
      <c r="CU120" s="396"/>
      <c r="CV120" s="396"/>
      <c r="CW120" s="396"/>
      <c r="CX120" s="396"/>
      <c r="CY120" s="396"/>
      <c r="CZ120" s="396"/>
      <c r="DA120" s="396"/>
      <c r="DB120" s="396"/>
      <c r="DC120" s="396"/>
      <c r="DD120" s="396"/>
      <c r="DE120" s="396"/>
      <c r="DF120" s="396"/>
      <c r="DG120" s="396"/>
      <c r="DH120" s="396"/>
      <c r="DI120" s="396"/>
      <c r="DJ120" s="396"/>
      <c r="DK120" s="396"/>
      <c r="DL120" s="396"/>
      <c r="DM120" s="396"/>
      <c r="DN120" s="396"/>
      <c r="DO120" s="396"/>
      <c r="DP120" s="397"/>
      <c r="DQ120" s="408"/>
      <c r="DR120" s="380">
        <v>0</v>
      </c>
      <c r="DS120" s="468"/>
      <c r="DT120" s="468"/>
      <c r="DU120" s="397"/>
      <c r="DV120" s="397"/>
      <c r="DW120" s="397"/>
      <c r="DX120" s="397"/>
      <c r="DY120" s="397"/>
      <c r="DZ120" s="397"/>
      <c r="EA120" s="397"/>
      <c r="EB120" s="397"/>
      <c r="EC120" s="397"/>
      <c r="ED120" s="397"/>
      <c r="EE120" s="397"/>
      <c r="EF120" s="397"/>
      <c r="EG120" s="397"/>
      <c r="EH120" s="397"/>
      <c r="EI120" s="397"/>
      <c r="EJ120" s="397"/>
      <c r="EK120" s="397"/>
      <c r="EL120" s="398"/>
      <c r="EM120" s="397"/>
      <c r="EN120" s="397"/>
      <c r="EO120" s="398"/>
      <c r="EP120" s="397"/>
      <c r="EQ120" s="399"/>
      <c r="ER120" s="398"/>
      <c r="ES120" s="397"/>
      <c r="ET120" s="397"/>
      <c r="EU120" s="398"/>
      <c r="EV120" s="397"/>
      <c r="EW120" s="397"/>
      <c r="EX120" s="398"/>
      <c r="EY120" s="397"/>
      <c r="EZ120" s="397"/>
      <c r="FA120" s="398"/>
      <c r="FB120" s="397"/>
      <c r="FC120" s="397"/>
      <c r="FD120" s="398"/>
      <c r="FE120" s="397"/>
      <c r="FF120" s="397"/>
      <c r="FG120" s="398"/>
      <c r="FH120" s="397"/>
      <c r="FI120" s="397"/>
      <c r="FJ120" s="398"/>
      <c r="FK120" s="397"/>
      <c r="FL120" s="397"/>
      <c r="FM120" s="398"/>
      <c r="FN120" s="397"/>
      <c r="FO120" s="397"/>
      <c r="FP120" s="447"/>
      <c r="FQ120" s="400"/>
      <c r="FR120" s="400"/>
      <c r="FS120" s="401"/>
      <c r="FT120" s="400"/>
      <c r="FU120" s="400"/>
      <c r="FV120" s="401"/>
      <c r="FW120" s="400"/>
      <c r="FX120" s="400"/>
      <c r="FY120" s="401"/>
      <c r="FZ120" s="400"/>
      <c r="GA120" s="400"/>
      <c r="GB120" s="401"/>
      <c r="GC120" s="400"/>
      <c r="GD120" s="400"/>
      <c r="GE120" s="401"/>
      <c r="GF120" s="400"/>
      <c r="GG120" s="400"/>
      <c r="GH120" s="401"/>
      <c r="GI120" s="400"/>
      <c r="GJ120" s="400"/>
      <c r="GK120" s="401"/>
      <c r="GL120" s="400"/>
      <c r="GM120" s="400"/>
      <c r="GN120" s="401"/>
      <c r="GO120" s="400"/>
      <c r="GP120" s="400"/>
      <c r="GQ120" s="401"/>
      <c r="GR120" s="400"/>
      <c r="GS120" s="402"/>
      <c r="GT120" s="403"/>
      <c r="GU120" s="404"/>
      <c r="GV120" s="404"/>
      <c r="GW120" s="404"/>
      <c r="GX120" s="404"/>
      <c r="GY120" s="405"/>
      <c r="GZ120" s="403"/>
      <c r="HA120" s="404"/>
      <c r="HB120" s="404"/>
      <c r="HC120" s="404"/>
      <c r="HD120" s="404"/>
      <c r="HE120" s="404"/>
      <c r="HF120" s="403"/>
      <c r="HG120" s="404"/>
      <c r="HH120" s="404"/>
      <c r="HI120" s="404"/>
      <c r="HJ120" s="404"/>
      <c r="HK120" s="404"/>
      <c r="HL120" s="404"/>
      <c r="HM120" s="404"/>
      <c r="HN120" s="404"/>
      <c r="HO120" s="404"/>
      <c r="HP120" s="404"/>
      <c r="HQ120" s="404"/>
      <c r="HR120" s="404"/>
      <c r="HS120" s="404"/>
      <c r="HT120" s="404"/>
      <c r="HU120" s="404"/>
      <c r="HV120" s="404"/>
      <c r="HW120" s="404"/>
      <c r="HX120" s="168">
        <f t="shared" si="108"/>
        <v>0</v>
      </c>
      <c r="HY120" s="58"/>
      <c r="HZ120" s="58"/>
      <c r="IA120" s="5">
        <f t="shared" si="109"/>
        <v>0</v>
      </c>
      <c r="IB120" s="91">
        <f t="shared" si="110"/>
        <v>0</v>
      </c>
      <c r="IE120" s="31">
        <f t="shared" si="112"/>
        <v>0</v>
      </c>
      <c r="IG120" s="97">
        <f t="shared" si="118"/>
        <v>0</v>
      </c>
      <c r="II120" s="169">
        <f t="shared" ca="1" si="113"/>
        <v>0</v>
      </c>
      <c r="IJ120" s="5">
        <f t="shared" si="114"/>
        <v>0</v>
      </c>
      <c r="IP120" s="56"/>
      <c r="IQ120" s="56"/>
      <c r="IR120" s="56"/>
      <c r="IS120" s="56"/>
      <c r="IT120" s="56"/>
      <c r="JK120" s="69">
        <f t="shared" si="115"/>
        <v>0</v>
      </c>
      <c r="JL120" s="170">
        <f t="shared" si="116"/>
        <v>0</v>
      </c>
      <c r="JM120" s="170">
        <f t="shared" si="117"/>
        <v>0</v>
      </c>
      <c r="JQ120" s="112"/>
      <c r="JX120" s="109"/>
    </row>
    <row r="121" spans="1:797" ht="24" hidden="1" customHeight="1">
      <c r="A121" s="151"/>
      <c r="B121" s="82"/>
      <c r="C121" s="411" t="s">
        <v>139</v>
      </c>
      <c r="D121" s="435"/>
      <c r="E121" s="419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  <c r="T121" s="415"/>
      <c r="U121" s="388"/>
      <c r="V121" s="388"/>
      <c r="W121" s="389"/>
      <c r="X121" s="415"/>
      <c r="Y121" s="415"/>
      <c r="Z121" s="415"/>
      <c r="AA121" s="415"/>
      <c r="AB121" s="415"/>
      <c r="AC121" s="415"/>
      <c r="AD121" s="415"/>
      <c r="AE121" s="415"/>
      <c r="AF121" s="415"/>
      <c r="AG121" s="415"/>
      <c r="AH121" s="436"/>
      <c r="AI121" s="415"/>
      <c r="AJ121" s="415"/>
      <c r="AK121" s="415"/>
      <c r="AL121" s="415"/>
      <c r="AM121" s="415"/>
      <c r="AN121" s="415"/>
      <c r="AO121" s="415"/>
      <c r="AP121" s="415"/>
      <c r="AQ121" s="415"/>
      <c r="AR121" s="415"/>
      <c r="AS121" s="415"/>
      <c r="AT121" s="416"/>
      <c r="AU121" s="416"/>
      <c r="AV121" s="416"/>
      <c r="AW121" s="416"/>
      <c r="AX121" s="417"/>
      <c r="AY121" s="392"/>
      <c r="AZ121" s="393"/>
      <c r="BA121" s="387"/>
      <c r="BB121" s="387"/>
      <c r="BC121" s="387"/>
      <c r="BD121" s="387"/>
      <c r="BE121" s="387"/>
      <c r="BF121" s="387"/>
      <c r="BG121" s="387"/>
      <c r="BH121" s="387"/>
      <c r="BI121" s="387"/>
      <c r="BJ121" s="387"/>
      <c r="BK121" s="387"/>
      <c r="BL121" s="387"/>
      <c r="BM121" s="387"/>
      <c r="BN121" s="387"/>
      <c r="BO121" s="387"/>
      <c r="BP121" s="387"/>
      <c r="BQ121" s="387"/>
      <c r="BR121" s="387"/>
      <c r="BS121" s="387"/>
      <c r="BT121" s="387"/>
      <c r="BU121" s="387"/>
      <c r="BV121" s="387"/>
      <c r="BW121" s="387"/>
      <c r="BX121" s="387"/>
      <c r="BY121" s="387"/>
      <c r="BZ121" s="387"/>
      <c r="CA121" s="387"/>
      <c r="CB121" s="387"/>
      <c r="CC121" s="394"/>
      <c r="CD121" s="396"/>
      <c r="CE121" s="396"/>
      <c r="CF121" s="396"/>
      <c r="CG121" s="396"/>
      <c r="CH121" s="396"/>
      <c r="CI121" s="387"/>
      <c r="CJ121" s="396"/>
      <c r="CK121" s="396"/>
      <c r="CL121" s="396"/>
      <c r="CM121" s="396"/>
      <c r="CN121" s="396"/>
      <c r="CO121" s="396"/>
      <c r="CP121" s="396"/>
      <c r="CQ121" s="396"/>
      <c r="CR121" s="396"/>
      <c r="CS121" s="396"/>
      <c r="CT121" s="396"/>
      <c r="CU121" s="396"/>
      <c r="CV121" s="396"/>
      <c r="CW121" s="396"/>
      <c r="CX121" s="396"/>
      <c r="CY121" s="396"/>
      <c r="CZ121" s="396"/>
      <c r="DA121" s="396"/>
      <c r="DB121" s="396"/>
      <c r="DC121" s="396"/>
      <c r="DD121" s="396"/>
      <c r="DE121" s="396"/>
      <c r="DF121" s="396"/>
      <c r="DG121" s="396"/>
      <c r="DH121" s="396"/>
      <c r="DI121" s="396"/>
      <c r="DJ121" s="396"/>
      <c r="DK121" s="396"/>
      <c r="DL121" s="396"/>
      <c r="DM121" s="396"/>
      <c r="DN121" s="396"/>
      <c r="DO121" s="396"/>
      <c r="DP121" s="397"/>
      <c r="DQ121" s="408"/>
      <c r="DR121" s="380">
        <v>0</v>
      </c>
      <c r="DS121" s="468"/>
      <c r="DT121" s="468"/>
      <c r="DU121" s="397"/>
      <c r="DV121" s="397"/>
      <c r="DW121" s="397"/>
      <c r="DX121" s="397"/>
      <c r="DY121" s="397"/>
      <c r="DZ121" s="397"/>
      <c r="EA121" s="397"/>
      <c r="EB121" s="397"/>
      <c r="EC121" s="397"/>
      <c r="ED121" s="397"/>
      <c r="EE121" s="397"/>
      <c r="EF121" s="397"/>
      <c r="EG121" s="397"/>
      <c r="EH121" s="397"/>
      <c r="EI121" s="397"/>
      <c r="EJ121" s="397"/>
      <c r="EK121" s="397"/>
      <c r="EL121" s="398"/>
      <c r="EM121" s="397"/>
      <c r="EN121" s="397"/>
      <c r="EO121" s="398"/>
      <c r="EP121" s="397"/>
      <c r="EQ121" s="399"/>
      <c r="ER121" s="398"/>
      <c r="ES121" s="397"/>
      <c r="ET121" s="397"/>
      <c r="EU121" s="412"/>
      <c r="EV121" s="413"/>
      <c r="EW121" s="413"/>
      <c r="EX121" s="412"/>
      <c r="EY121" s="413"/>
      <c r="EZ121" s="413"/>
      <c r="FA121" s="412"/>
      <c r="FB121" s="413"/>
      <c r="FC121" s="413"/>
      <c r="FD121" s="412"/>
      <c r="FE121" s="413"/>
      <c r="FF121" s="413"/>
      <c r="FG121" s="412"/>
      <c r="FH121" s="413"/>
      <c r="FI121" s="413"/>
      <c r="FJ121" s="412"/>
      <c r="FK121" s="413"/>
      <c r="FL121" s="413"/>
      <c r="FM121" s="398"/>
      <c r="FN121" s="397"/>
      <c r="FO121" s="397"/>
      <c r="FP121" s="447"/>
      <c r="FQ121" s="400"/>
      <c r="FR121" s="400"/>
      <c r="FS121" s="400"/>
      <c r="FT121" s="400"/>
      <c r="FU121" s="400"/>
      <c r="FV121" s="400"/>
      <c r="FW121" s="400"/>
      <c r="FX121" s="400"/>
      <c r="FY121" s="400"/>
      <c r="FZ121" s="400"/>
      <c r="GA121" s="400"/>
      <c r="GB121" s="400"/>
      <c r="GC121" s="400"/>
      <c r="GD121" s="400"/>
      <c r="GE121" s="400"/>
      <c r="GF121" s="400"/>
      <c r="GG121" s="400"/>
      <c r="GH121" s="400"/>
      <c r="GI121" s="400"/>
      <c r="GJ121" s="400"/>
      <c r="GK121" s="400"/>
      <c r="GL121" s="400"/>
      <c r="GM121" s="400"/>
      <c r="GN121" s="400"/>
      <c r="GO121" s="400"/>
      <c r="GP121" s="400"/>
      <c r="GQ121" s="400"/>
      <c r="GR121" s="400"/>
      <c r="GS121" s="400"/>
      <c r="GT121" s="404"/>
      <c r="GU121" s="404"/>
      <c r="GV121" s="404"/>
      <c r="GW121" s="404"/>
      <c r="GX121" s="404"/>
      <c r="GY121" s="404"/>
      <c r="GZ121" s="404"/>
      <c r="HA121" s="404"/>
      <c r="HB121" s="404"/>
      <c r="HC121" s="404"/>
      <c r="HD121" s="404"/>
      <c r="HE121" s="404"/>
      <c r="HF121" s="404"/>
      <c r="HG121" s="404"/>
      <c r="HH121" s="404"/>
      <c r="HI121" s="404"/>
      <c r="HJ121" s="404"/>
      <c r="HK121" s="404"/>
      <c r="HL121" s="404"/>
      <c r="HM121" s="404"/>
      <c r="HN121" s="404"/>
      <c r="HO121" s="404"/>
      <c r="HP121" s="404"/>
      <c r="HQ121" s="404"/>
      <c r="HR121" s="404"/>
      <c r="HS121" s="404"/>
      <c r="HT121" s="404"/>
      <c r="HU121" s="404"/>
      <c r="HV121" s="404"/>
      <c r="HW121" s="404"/>
      <c r="HX121" s="95"/>
      <c r="HY121" s="171"/>
      <c r="HZ121" s="172"/>
      <c r="IA121" s="38">
        <f t="shared" ref="IA121:IA143" si="119">SUM(HZ121)</f>
        <v>0</v>
      </c>
      <c r="IB121" s="297">
        <f t="shared" si="110"/>
        <v>0</v>
      </c>
      <c r="IC121" s="36"/>
      <c r="IE121" s="31">
        <f t="shared" si="112"/>
        <v>0</v>
      </c>
      <c r="IG121" s="97">
        <f t="shared" si="118"/>
        <v>0</v>
      </c>
      <c r="II121" s="97">
        <f t="shared" ca="1" si="113"/>
        <v>0</v>
      </c>
      <c r="IJ121" s="89">
        <f t="shared" si="114"/>
        <v>0</v>
      </c>
      <c r="IP121" s="56"/>
      <c r="IQ121" s="56"/>
      <c r="IR121" s="56"/>
      <c r="IS121" s="56"/>
      <c r="IT121" s="56"/>
      <c r="JK121" s="69">
        <f t="shared" si="115"/>
        <v>0</v>
      </c>
      <c r="JL121" s="39">
        <f t="shared" si="116"/>
        <v>0</v>
      </c>
      <c r="JM121" s="39">
        <f t="shared" si="117"/>
        <v>0</v>
      </c>
      <c r="JQ121" s="106"/>
      <c r="JR121" s="36"/>
      <c r="JU121" s="36"/>
    </row>
    <row r="122" spans="1:797" ht="17.25" hidden="1" customHeight="1">
      <c r="A122" s="146"/>
      <c r="B122" s="139">
        <f t="shared" ref="B122:B143" si="120">EM122</f>
        <v>0</v>
      </c>
      <c r="C122" s="433"/>
      <c r="D122" s="418"/>
      <c r="E122" s="419"/>
      <c r="F122" s="415"/>
      <c r="G122" s="415"/>
      <c r="H122" s="415"/>
      <c r="I122" s="415"/>
      <c r="J122" s="415"/>
      <c r="K122" s="415"/>
      <c r="L122" s="434"/>
      <c r="M122" s="415"/>
      <c r="N122" s="415"/>
      <c r="O122" s="415"/>
      <c r="P122" s="415"/>
      <c r="Q122" s="415"/>
      <c r="R122" s="415"/>
      <c r="S122" s="434"/>
      <c r="T122" s="415"/>
      <c r="U122" s="415"/>
      <c r="V122" s="415"/>
      <c r="W122" s="415"/>
      <c r="X122" s="415"/>
      <c r="Y122" s="415"/>
      <c r="Z122" s="387"/>
      <c r="AA122" s="415"/>
      <c r="AB122" s="415"/>
      <c r="AC122" s="415"/>
      <c r="AD122" s="415"/>
      <c r="AE122" s="434"/>
      <c r="AF122" s="415"/>
      <c r="AG122" s="415"/>
      <c r="AH122" s="415"/>
      <c r="AI122" s="415"/>
      <c r="AJ122" s="415"/>
      <c r="AK122" s="415"/>
      <c r="AL122" s="415"/>
      <c r="AM122" s="415"/>
      <c r="AN122" s="415"/>
      <c r="AO122" s="415"/>
      <c r="AP122" s="415"/>
      <c r="AQ122" s="415"/>
      <c r="AR122" s="415"/>
      <c r="AS122" s="415"/>
      <c r="AT122" s="416"/>
      <c r="AU122" s="416"/>
      <c r="AV122" s="416"/>
      <c r="AW122" s="416"/>
      <c r="AX122" s="417"/>
      <c r="AY122" s="392"/>
      <c r="AZ122" s="393"/>
      <c r="BA122" s="387"/>
      <c r="BB122" s="387"/>
      <c r="BC122" s="387"/>
      <c r="BD122" s="387"/>
      <c r="BE122" s="387"/>
      <c r="BF122" s="387"/>
      <c r="BG122" s="387"/>
      <c r="BH122" s="387"/>
      <c r="BI122" s="387"/>
      <c r="BJ122" s="387"/>
      <c r="BK122" s="387"/>
      <c r="BL122" s="387"/>
      <c r="BM122" s="387"/>
      <c r="BN122" s="387"/>
      <c r="BO122" s="387"/>
      <c r="BP122" s="387"/>
      <c r="BQ122" s="387"/>
      <c r="BR122" s="387"/>
      <c r="BS122" s="387"/>
      <c r="BT122" s="387"/>
      <c r="BU122" s="387"/>
      <c r="BV122" s="387"/>
      <c r="BW122" s="387"/>
      <c r="BX122" s="387"/>
      <c r="BY122" s="387"/>
      <c r="BZ122" s="387"/>
      <c r="CA122" s="387"/>
      <c r="CB122" s="387"/>
      <c r="CC122" s="381"/>
      <c r="CD122" s="396"/>
      <c r="CE122" s="396"/>
      <c r="CF122" s="396"/>
      <c r="CG122" s="396"/>
      <c r="CH122" s="396"/>
      <c r="CI122" s="387"/>
      <c r="CJ122" s="396"/>
      <c r="CK122" s="396"/>
      <c r="CL122" s="396"/>
      <c r="CM122" s="396"/>
      <c r="CN122" s="396"/>
      <c r="CO122" s="396"/>
      <c r="CP122" s="396"/>
      <c r="CQ122" s="396"/>
      <c r="CR122" s="396"/>
      <c r="CS122" s="396"/>
      <c r="CT122" s="396"/>
      <c r="CU122" s="396"/>
      <c r="CV122" s="396"/>
      <c r="CW122" s="396"/>
      <c r="CX122" s="396"/>
      <c r="CY122" s="396"/>
      <c r="CZ122" s="396"/>
      <c r="DA122" s="396"/>
      <c r="DB122" s="396"/>
      <c r="DC122" s="396"/>
      <c r="DD122" s="396"/>
      <c r="DE122" s="396"/>
      <c r="DF122" s="396"/>
      <c r="DG122" s="396"/>
      <c r="DH122" s="396"/>
      <c r="DI122" s="396"/>
      <c r="DJ122" s="396"/>
      <c r="DK122" s="396"/>
      <c r="DL122" s="396"/>
      <c r="DM122" s="396"/>
      <c r="DN122" s="396"/>
      <c r="DO122" s="396"/>
      <c r="DP122" s="397"/>
      <c r="DQ122" s="408"/>
      <c r="DR122" s="380">
        <v>0</v>
      </c>
      <c r="DS122" s="468"/>
      <c r="DT122" s="468"/>
      <c r="DU122" s="397"/>
      <c r="DV122" s="397"/>
      <c r="DW122" s="397"/>
      <c r="DX122" s="397"/>
      <c r="DY122" s="397"/>
      <c r="DZ122" s="397"/>
      <c r="EA122" s="397"/>
      <c r="EB122" s="397"/>
      <c r="EC122" s="397"/>
      <c r="ED122" s="397"/>
      <c r="EE122" s="397"/>
      <c r="EF122" s="397"/>
      <c r="EG122" s="397"/>
      <c r="EH122" s="397"/>
      <c r="EI122" s="397"/>
      <c r="EJ122" s="397"/>
      <c r="EK122" s="397"/>
      <c r="EL122" s="398"/>
      <c r="EM122" s="397"/>
      <c r="EN122" s="397"/>
      <c r="EO122" s="398"/>
      <c r="EP122" s="397"/>
      <c r="EQ122" s="399"/>
      <c r="ER122" s="398"/>
      <c r="ES122" s="397"/>
      <c r="ET122" s="397"/>
      <c r="EU122" s="398"/>
      <c r="EV122" s="397"/>
      <c r="EW122" s="397"/>
      <c r="EX122" s="398"/>
      <c r="EY122" s="397"/>
      <c r="EZ122" s="397"/>
      <c r="FA122" s="398"/>
      <c r="FB122" s="397"/>
      <c r="FC122" s="397"/>
      <c r="FD122" s="398"/>
      <c r="FE122" s="397"/>
      <c r="FF122" s="397"/>
      <c r="FG122" s="398"/>
      <c r="FH122" s="397"/>
      <c r="FI122" s="397"/>
      <c r="FJ122" s="398"/>
      <c r="FK122" s="397"/>
      <c r="FL122" s="397"/>
      <c r="FM122" s="398"/>
      <c r="FN122" s="397"/>
      <c r="FO122" s="397"/>
      <c r="FP122" s="447"/>
      <c r="FQ122" s="400"/>
      <c r="FR122" s="400"/>
      <c r="FS122" s="400"/>
      <c r="FT122" s="400"/>
      <c r="FU122" s="400"/>
      <c r="FV122" s="400"/>
      <c r="FW122" s="400"/>
      <c r="FX122" s="400"/>
      <c r="FY122" s="400"/>
      <c r="FZ122" s="400"/>
      <c r="GA122" s="400"/>
      <c r="GB122" s="400"/>
      <c r="GC122" s="400"/>
      <c r="GD122" s="400"/>
      <c r="GE122" s="400"/>
      <c r="GF122" s="400"/>
      <c r="GG122" s="400"/>
      <c r="GH122" s="400"/>
      <c r="GI122" s="400"/>
      <c r="GJ122" s="400"/>
      <c r="GK122" s="400"/>
      <c r="GL122" s="400"/>
      <c r="GM122" s="400"/>
      <c r="GN122" s="400"/>
      <c r="GO122" s="400"/>
      <c r="GP122" s="400"/>
      <c r="GQ122" s="400"/>
      <c r="GR122" s="400"/>
      <c r="GS122" s="400"/>
      <c r="GT122" s="404"/>
      <c r="GU122" s="404"/>
      <c r="GV122" s="404"/>
      <c r="GW122" s="404"/>
      <c r="GX122" s="404"/>
      <c r="GY122" s="404"/>
      <c r="GZ122" s="404"/>
      <c r="HA122" s="404"/>
      <c r="HB122" s="404"/>
      <c r="HC122" s="404"/>
      <c r="HD122" s="404"/>
      <c r="HE122" s="404"/>
      <c r="HF122" s="404"/>
      <c r="HG122" s="404"/>
      <c r="HH122" s="404"/>
      <c r="HI122" s="404"/>
      <c r="HJ122" s="404"/>
      <c r="HK122" s="404"/>
      <c r="HL122" s="404"/>
      <c r="HM122" s="404"/>
      <c r="HN122" s="404"/>
      <c r="HO122" s="404"/>
      <c r="HP122" s="404"/>
      <c r="HQ122" s="404"/>
      <c r="HR122" s="404"/>
      <c r="HS122" s="404"/>
      <c r="HT122" s="404"/>
      <c r="HU122" s="404"/>
      <c r="HV122" s="404"/>
      <c r="HW122" s="404"/>
      <c r="HX122" s="133">
        <f t="shared" ref="HX122:HX143" si="121">EL122</f>
        <v>0</v>
      </c>
      <c r="HY122" s="166"/>
      <c r="HZ122" s="84"/>
      <c r="IA122" s="38">
        <f t="shared" si="119"/>
        <v>0</v>
      </c>
      <c r="IB122" s="91">
        <f t="shared" si="110"/>
        <v>0</v>
      </c>
      <c r="IC122" s="176" t="str">
        <f t="shared" ref="IC122:IC143" si="122">IF(CD122&gt;0,CD122,"")</f>
        <v/>
      </c>
      <c r="IE122" s="31">
        <f t="shared" si="112"/>
        <v>0</v>
      </c>
      <c r="IG122" s="97">
        <f t="shared" si="118"/>
        <v>0</v>
      </c>
      <c r="II122" s="97">
        <f t="shared" ca="1" si="113"/>
        <v>0</v>
      </c>
      <c r="IJ122" s="89">
        <f t="shared" si="114"/>
        <v>0</v>
      </c>
      <c r="IP122" s="56"/>
      <c r="IQ122" s="56"/>
      <c r="IR122" s="56"/>
      <c r="IS122" s="56"/>
      <c r="IT122" s="56"/>
      <c r="JK122" s="69">
        <f t="shared" si="115"/>
        <v>0</v>
      </c>
      <c r="JL122" s="39">
        <f t="shared" si="116"/>
        <v>0</v>
      </c>
      <c r="JM122" s="39">
        <f t="shared" si="117"/>
        <v>0</v>
      </c>
    </row>
    <row r="123" spans="1:797" ht="17.25" hidden="1" customHeight="1">
      <c r="A123" s="146"/>
      <c r="B123" s="139">
        <f t="shared" si="120"/>
        <v>0</v>
      </c>
      <c r="C123" s="433"/>
      <c r="D123" s="418"/>
      <c r="E123" s="419"/>
      <c r="F123" s="415"/>
      <c r="G123" s="415"/>
      <c r="H123" s="415"/>
      <c r="I123" s="415"/>
      <c r="J123" s="415"/>
      <c r="K123" s="415"/>
      <c r="L123" s="434"/>
      <c r="M123" s="415"/>
      <c r="N123" s="415"/>
      <c r="O123" s="415"/>
      <c r="P123" s="415"/>
      <c r="Q123" s="415"/>
      <c r="R123" s="415"/>
      <c r="S123" s="434"/>
      <c r="T123" s="415"/>
      <c r="U123" s="415"/>
      <c r="V123" s="415"/>
      <c r="W123" s="415"/>
      <c r="X123" s="415"/>
      <c r="Y123" s="415"/>
      <c r="Z123" s="387"/>
      <c r="AA123" s="415"/>
      <c r="AB123" s="415"/>
      <c r="AC123" s="415"/>
      <c r="AD123" s="415"/>
      <c r="AE123" s="434"/>
      <c r="AF123" s="415"/>
      <c r="AG123" s="415"/>
      <c r="AH123" s="415"/>
      <c r="AI123" s="415"/>
      <c r="AJ123" s="415"/>
      <c r="AK123" s="415"/>
      <c r="AL123" s="415"/>
      <c r="AM123" s="415"/>
      <c r="AN123" s="415"/>
      <c r="AO123" s="415"/>
      <c r="AP123" s="415"/>
      <c r="AQ123" s="415"/>
      <c r="AR123" s="415"/>
      <c r="AS123" s="415"/>
      <c r="AT123" s="416"/>
      <c r="AU123" s="416"/>
      <c r="AV123" s="416"/>
      <c r="AW123" s="416"/>
      <c r="AX123" s="417"/>
      <c r="AY123" s="392"/>
      <c r="AZ123" s="393"/>
      <c r="BA123" s="387"/>
      <c r="BB123" s="387"/>
      <c r="BC123" s="387"/>
      <c r="BD123" s="387"/>
      <c r="BE123" s="387"/>
      <c r="BF123" s="387"/>
      <c r="BG123" s="387"/>
      <c r="BH123" s="387"/>
      <c r="BI123" s="387"/>
      <c r="BJ123" s="387"/>
      <c r="BK123" s="387"/>
      <c r="BL123" s="387"/>
      <c r="BM123" s="387"/>
      <c r="BN123" s="387"/>
      <c r="BO123" s="387"/>
      <c r="BP123" s="387"/>
      <c r="BQ123" s="387"/>
      <c r="BR123" s="387"/>
      <c r="BS123" s="387"/>
      <c r="BT123" s="387"/>
      <c r="BU123" s="387"/>
      <c r="BV123" s="387"/>
      <c r="BW123" s="387"/>
      <c r="BX123" s="387"/>
      <c r="BY123" s="387"/>
      <c r="BZ123" s="387"/>
      <c r="CA123" s="387"/>
      <c r="CB123" s="387"/>
      <c r="CC123" s="381"/>
      <c r="CD123" s="396"/>
      <c r="CE123" s="396"/>
      <c r="CF123" s="396"/>
      <c r="CG123" s="396"/>
      <c r="CH123" s="396"/>
      <c r="CI123" s="387"/>
      <c r="CJ123" s="396"/>
      <c r="CK123" s="396"/>
      <c r="CL123" s="396"/>
      <c r="CM123" s="396"/>
      <c r="CN123" s="396"/>
      <c r="CO123" s="396"/>
      <c r="CP123" s="396"/>
      <c r="CQ123" s="396"/>
      <c r="CR123" s="396"/>
      <c r="CS123" s="396"/>
      <c r="CT123" s="396"/>
      <c r="CU123" s="396"/>
      <c r="CV123" s="396"/>
      <c r="CW123" s="396"/>
      <c r="CX123" s="396"/>
      <c r="CY123" s="396"/>
      <c r="CZ123" s="396"/>
      <c r="DA123" s="396"/>
      <c r="DB123" s="396"/>
      <c r="DC123" s="396"/>
      <c r="DD123" s="396"/>
      <c r="DE123" s="396"/>
      <c r="DF123" s="396"/>
      <c r="DG123" s="396"/>
      <c r="DH123" s="396"/>
      <c r="DI123" s="396"/>
      <c r="DJ123" s="396"/>
      <c r="DK123" s="396"/>
      <c r="DL123" s="396"/>
      <c r="DM123" s="396"/>
      <c r="DN123" s="396"/>
      <c r="DO123" s="396"/>
      <c r="DP123" s="397"/>
      <c r="DQ123" s="408"/>
      <c r="DR123" s="380">
        <v>0</v>
      </c>
      <c r="DS123" s="468"/>
      <c r="DT123" s="468"/>
      <c r="DU123" s="397"/>
      <c r="DV123" s="397"/>
      <c r="DW123" s="397"/>
      <c r="DX123" s="397"/>
      <c r="DY123" s="397"/>
      <c r="DZ123" s="397"/>
      <c r="EA123" s="397"/>
      <c r="EB123" s="397"/>
      <c r="EC123" s="397"/>
      <c r="ED123" s="397"/>
      <c r="EE123" s="397"/>
      <c r="EF123" s="397"/>
      <c r="EG123" s="397"/>
      <c r="EH123" s="397"/>
      <c r="EI123" s="397"/>
      <c r="EJ123" s="397"/>
      <c r="EK123" s="397"/>
      <c r="EL123" s="398"/>
      <c r="EM123" s="397"/>
      <c r="EN123" s="397"/>
      <c r="EO123" s="398"/>
      <c r="EP123" s="397"/>
      <c r="EQ123" s="399"/>
      <c r="ER123" s="398"/>
      <c r="ES123" s="397"/>
      <c r="ET123" s="397"/>
      <c r="EU123" s="398"/>
      <c r="EV123" s="397"/>
      <c r="EW123" s="397"/>
      <c r="EX123" s="398"/>
      <c r="EY123" s="397"/>
      <c r="EZ123" s="397"/>
      <c r="FA123" s="398"/>
      <c r="FB123" s="397"/>
      <c r="FC123" s="397"/>
      <c r="FD123" s="398"/>
      <c r="FE123" s="397"/>
      <c r="FF123" s="397"/>
      <c r="FG123" s="398"/>
      <c r="FH123" s="397"/>
      <c r="FI123" s="397"/>
      <c r="FJ123" s="398"/>
      <c r="FK123" s="397"/>
      <c r="FL123" s="397"/>
      <c r="FM123" s="398"/>
      <c r="FN123" s="397"/>
      <c r="FO123" s="397"/>
      <c r="FP123" s="447"/>
      <c r="FQ123" s="400"/>
      <c r="FR123" s="400"/>
      <c r="FS123" s="400"/>
      <c r="FT123" s="400"/>
      <c r="FU123" s="400"/>
      <c r="FV123" s="400"/>
      <c r="FW123" s="400"/>
      <c r="FX123" s="400"/>
      <c r="FY123" s="400"/>
      <c r="FZ123" s="400"/>
      <c r="GA123" s="400"/>
      <c r="GB123" s="400"/>
      <c r="GC123" s="400"/>
      <c r="GD123" s="400"/>
      <c r="GE123" s="400"/>
      <c r="GF123" s="400"/>
      <c r="GG123" s="400"/>
      <c r="GH123" s="400"/>
      <c r="GI123" s="400"/>
      <c r="GJ123" s="400"/>
      <c r="GK123" s="400"/>
      <c r="GL123" s="400"/>
      <c r="GM123" s="400"/>
      <c r="GN123" s="400"/>
      <c r="GO123" s="400"/>
      <c r="GP123" s="400"/>
      <c r="GQ123" s="400"/>
      <c r="GR123" s="400"/>
      <c r="GS123" s="400"/>
      <c r="GT123" s="404"/>
      <c r="GU123" s="404"/>
      <c r="GV123" s="404"/>
      <c r="GW123" s="404"/>
      <c r="GX123" s="404"/>
      <c r="GY123" s="404"/>
      <c r="GZ123" s="404"/>
      <c r="HA123" s="404"/>
      <c r="HB123" s="404"/>
      <c r="HC123" s="404"/>
      <c r="HD123" s="404"/>
      <c r="HE123" s="404"/>
      <c r="HF123" s="404"/>
      <c r="HG123" s="404"/>
      <c r="HH123" s="404"/>
      <c r="HI123" s="404"/>
      <c r="HJ123" s="404"/>
      <c r="HK123" s="404"/>
      <c r="HL123" s="404"/>
      <c r="HM123" s="404"/>
      <c r="HN123" s="404"/>
      <c r="HO123" s="404"/>
      <c r="HP123" s="404"/>
      <c r="HQ123" s="404"/>
      <c r="HR123" s="404"/>
      <c r="HS123" s="404"/>
      <c r="HT123" s="404"/>
      <c r="HU123" s="404"/>
      <c r="HV123" s="404"/>
      <c r="HW123" s="404"/>
      <c r="HX123" s="133">
        <f t="shared" si="121"/>
        <v>0</v>
      </c>
      <c r="HY123" s="166"/>
      <c r="HZ123" s="140"/>
      <c r="IA123" s="38">
        <f t="shared" si="119"/>
        <v>0</v>
      </c>
      <c r="IB123" s="91">
        <f t="shared" si="110"/>
        <v>0</v>
      </c>
      <c r="IC123" s="176" t="str">
        <f t="shared" si="122"/>
        <v/>
      </c>
      <c r="IE123" s="31">
        <f t="shared" si="112"/>
        <v>0</v>
      </c>
      <c r="IG123" s="97">
        <f t="shared" si="118"/>
        <v>0</v>
      </c>
      <c r="II123" s="97">
        <f t="shared" ca="1" si="113"/>
        <v>0</v>
      </c>
      <c r="IJ123" s="89">
        <f t="shared" si="114"/>
        <v>0</v>
      </c>
      <c r="IP123" s="56"/>
      <c r="IQ123" s="56"/>
      <c r="IR123" s="56"/>
      <c r="IS123" s="56"/>
      <c r="IT123" s="56"/>
      <c r="JK123" s="69">
        <f t="shared" si="115"/>
        <v>0</v>
      </c>
      <c r="JL123" s="39">
        <f t="shared" si="116"/>
        <v>0</v>
      </c>
      <c r="JM123" s="39">
        <f t="shared" si="117"/>
        <v>0</v>
      </c>
    </row>
    <row r="124" spans="1:797" ht="17.25" hidden="1" customHeight="1">
      <c r="A124" s="146"/>
      <c r="B124" s="139">
        <f t="shared" si="120"/>
        <v>0</v>
      </c>
      <c r="C124" s="433"/>
      <c r="D124" s="418"/>
      <c r="E124" s="419"/>
      <c r="F124" s="415"/>
      <c r="G124" s="415"/>
      <c r="H124" s="415"/>
      <c r="I124" s="415"/>
      <c r="J124" s="415"/>
      <c r="K124" s="415"/>
      <c r="L124" s="434"/>
      <c r="M124" s="415"/>
      <c r="N124" s="415"/>
      <c r="O124" s="415"/>
      <c r="P124" s="415"/>
      <c r="Q124" s="415"/>
      <c r="R124" s="415"/>
      <c r="S124" s="434"/>
      <c r="T124" s="415"/>
      <c r="U124" s="415"/>
      <c r="V124" s="415"/>
      <c r="W124" s="415"/>
      <c r="X124" s="415"/>
      <c r="Y124" s="415"/>
      <c r="Z124" s="387"/>
      <c r="AA124" s="415"/>
      <c r="AB124" s="415"/>
      <c r="AC124" s="415"/>
      <c r="AD124" s="415"/>
      <c r="AE124" s="434"/>
      <c r="AF124" s="415"/>
      <c r="AG124" s="415"/>
      <c r="AH124" s="415"/>
      <c r="AI124" s="415"/>
      <c r="AJ124" s="415"/>
      <c r="AK124" s="415"/>
      <c r="AL124" s="415"/>
      <c r="AM124" s="415"/>
      <c r="AN124" s="415"/>
      <c r="AO124" s="415"/>
      <c r="AP124" s="415"/>
      <c r="AQ124" s="415"/>
      <c r="AR124" s="415"/>
      <c r="AS124" s="415"/>
      <c r="AT124" s="416"/>
      <c r="AU124" s="416"/>
      <c r="AV124" s="416"/>
      <c r="AW124" s="416"/>
      <c r="AX124" s="417"/>
      <c r="AY124" s="392"/>
      <c r="AZ124" s="393"/>
      <c r="BA124" s="387"/>
      <c r="BB124" s="387"/>
      <c r="BC124" s="387"/>
      <c r="BD124" s="387"/>
      <c r="BE124" s="387"/>
      <c r="BF124" s="387"/>
      <c r="BG124" s="387"/>
      <c r="BH124" s="387"/>
      <c r="BI124" s="387"/>
      <c r="BJ124" s="387"/>
      <c r="BK124" s="387"/>
      <c r="BL124" s="387"/>
      <c r="BM124" s="387"/>
      <c r="BN124" s="387"/>
      <c r="BO124" s="387"/>
      <c r="BP124" s="387"/>
      <c r="BQ124" s="387"/>
      <c r="BR124" s="387"/>
      <c r="BS124" s="387"/>
      <c r="BT124" s="387"/>
      <c r="BU124" s="387"/>
      <c r="BV124" s="387"/>
      <c r="BW124" s="387"/>
      <c r="BX124" s="387"/>
      <c r="BY124" s="387"/>
      <c r="BZ124" s="387"/>
      <c r="CA124" s="387"/>
      <c r="CB124" s="387"/>
      <c r="CC124" s="381"/>
      <c r="CD124" s="396"/>
      <c r="CE124" s="396"/>
      <c r="CF124" s="396"/>
      <c r="CG124" s="396"/>
      <c r="CH124" s="396"/>
      <c r="CI124" s="387"/>
      <c r="CJ124" s="396"/>
      <c r="CK124" s="396"/>
      <c r="CL124" s="396"/>
      <c r="CM124" s="396"/>
      <c r="CN124" s="396"/>
      <c r="CO124" s="396"/>
      <c r="CP124" s="396"/>
      <c r="CQ124" s="396"/>
      <c r="CR124" s="396"/>
      <c r="CS124" s="396"/>
      <c r="CT124" s="396"/>
      <c r="CU124" s="396"/>
      <c r="CV124" s="396"/>
      <c r="CW124" s="396"/>
      <c r="CX124" s="396"/>
      <c r="CY124" s="396"/>
      <c r="CZ124" s="396"/>
      <c r="DA124" s="396"/>
      <c r="DB124" s="396"/>
      <c r="DC124" s="396"/>
      <c r="DD124" s="396"/>
      <c r="DE124" s="396"/>
      <c r="DF124" s="396"/>
      <c r="DG124" s="396"/>
      <c r="DH124" s="396"/>
      <c r="DI124" s="396"/>
      <c r="DJ124" s="396"/>
      <c r="DK124" s="396"/>
      <c r="DL124" s="396"/>
      <c r="DM124" s="396"/>
      <c r="DN124" s="396"/>
      <c r="DO124" s="396"/>
      <c r="DP124" s="397"/>
      <c r="DQ124" s="408"/>
      <c r="DR124" s="380">
        <v>0</v>
      </c>
      <c r="DS124" s="468"/>
      <c r="DT124" s="468"/>
      <c r="DU124" s="397"/>
      <c r="DV124" s="397"/>
      <c r="DW124" s="397"/>
      <c r="DX124" s="397"/>
      <c r="DY124" s="397"/>
      <c r="DZ124" s="397"/>
      <c r="EA124" s="397"/>
      <c r="EB124" s="397"/>
      <c r="EC124" s="397"/>
      <c r="ED124" s="397"/>
      <c r="EE124" s="397"/>
      <c r="EF124" s="397"/>
      <c r="EG124" s="397"/>
      <c r="EH124" s="397"/>
      <c r="EI124" s="397"/>
      <c r="EJ124" s="397"/>
      <c r="EK124" s="397"/>
      <c r="EL124" s="398"/>
      <c r="EM124" s="397"/>
      <c r="EN124" s="397"/>
      <c r="EO124" s="398"/>
      <c r="EP124" s="397"/>
      <c r="EQ124" s="399"/>
      <c r="ER124" s="398"/>
      <c r="ES124" s="397"/>
      <c r="ET124" s="397"/>
      <c r="EU124" s="398"/>
      <c r="EV124" s="397"/>
      <c r="EW124" s="397"/>
      <c r="EX124" s="398"/>
      <c r="EY124" s="397"/>
      <c r="EZ124" s="397"/>
      <c r="FA124" s="398"/>
      <c r="FB124" s="397"/>
      <c r="FC124" s="397"/>
      <c r="FD124" s="398"/>
      <c r="FE124" s="397"/>
      <c r="FF124" s="397"/>
      <c r="FG124" s="398"/>
      <c r="FH124" s="397"/>
      <c r="FI124" s="397"/>
      <c r="FJ124" s="398"/>
      <c r="FK124" s="397"/>
      <c r="FL124" s="397"/>
      <c r="FM124" s="398"/>
      <c r="FN124" s="397"/>
      <c r="FO124" s="397"/>
      <c r="FP124" s="447"/>
      <c r="FQ124" s="400"/>
      <c r="FR124" s="400"/>
      <c r="FS124" s="400"/>
      <c r="FT124" s="400"/>
      <c r="FU124" s="400"/>
      <c r="FV124" s="400"/>
      <c r="FW124" s="400"/>
      <c r="FX124" s="400"/>
      <c r="FY124" s="400"/>
      <c r="FZ124" s="400"/>
      <c r="GA124" s="400"/>
      <c r="GB124" s="400"/>
      <c r="GC124" s="400"/>
      <c r="GD124" s="400"/>
      <c r="GE124" s="400"/>
      <c r="GF124" s="400"/>
      <c r="GG124" s="400"/>
      <c r="GH124" s="400"/>
      <c r="GI124" s="400"/>
      <c r="GJ124" s="400"/>
      <c r="GK124" s="400"/>
      <c r="GL124" s="400"/>
      <c r="GM124" s="400"/>
      <c r="GN124" s="400"/>
      <c r="GO124" s="400"/>
      <c r="GP124" s="400"/>
      <c r="GQ124" s="400"/>
      <c r="GR124" s="400"/>
      <c r="GS124" s="400"/>
      <c r="GT124" s="404"/>
      <c r="GU124" s="404"/>
      <c r="GV124" s="404"/>
      <c r="GW124" s="404"/>
      <c r="GX124" s="404"/>
      <c r="GY124" s="404"/>
      <c r="GZ124" s="404"/>
      <c r="HA124" s="404"/>
      <c r="HB124" s="404"/>
      <c r="HC124" s="404"/>
      <c r="HD124" s="404"/>
      <c r="HE124" s="404"/>
      <c r="HF124" s="404"/>
      <c r="HG124" s="404"/>
      <c r="HH124" s="404"/>
      <c r="HI124" s="404"/>
      <c r="HJ124" s="404"/>
      <c r="HK124" s="404"/>
      <c r="HL124" s="404"/>
      <c r="HM124" s="404"/>
      <c r="HN124" s="404"/>
      <c r="HO124" s="404"/>
      <c r="HP124" s="404"/>
      <c r="HQ124" s="404"/>
      <c r="HR124" s="404"/>
      <c r="HS124" s="404"/>
      <c r="HT124" s="404"/>
      <c r="HU124" s="404"/>
      <c r="HV124" s="404"/>
      <c r="HW124" s="404"/>
      <c r="HX124" s="133">
        <f t="shared" si="121"/>
        <v>0</v>
      </c>
      <c r="HY124" s="166"/>
      <c r="HZ124" s="140"/>
      <c r="IA124" s="38">
        <f t="shared" si="119"/>
        <v>0</v>
      </c>
      <c r="IB124" s="91">
        <f t="shared" si="110"/>
        <v>0</v>
      </c>
      <c r="IC124" s="176" t="str">
        <f t="shared" si="122"/>
        <v/>
      </c>
      <c r="IE124" s="31">
        <f t="shared" si="112"/>
        <v>0</v>
      </c>
      <c r="IG124" s="97">
        <f t="shared" si="118"/>
        <v>0</v>
      </c>
      <c r="II124" s="97">
        <f t="shared" ca="1" si="113"/>
        <v>0</v>
      </c>
      <c r="IJ124" s="89">
        <f t="shared" si="114"/>
        <v>0</v>
      </c>
      <c r="IP124" s="56"/>
      <c r="IQ124" s="56"/>
      <c r="IR124" s="56"/>
      <c r="IS124" s="56"/>
      <c r="IT124" s="56"/>
      <c r="JK124" s="69">
        <f t="shared" si="115"/>
        <v>0</v>
      </c>
      <c r="JL124" s="39">
        <f t="shared" si="116"/>
        <v>0</v>
      </c>
      <c r="JM124" s="39">
        <f t="shared" si="117"/>
        <v>0</v>
      </c>
    </row>
    <row r="125" spans="1:797" ht="17.25" hidden="1" customHeight="1">
      <c r="A125" s="146"/>
      <c r="B125" s="139">
        <f t="shared" si="120"/>
        <v>0</v>
      </c>
      <c r="C125" s="433"/>
      <c r="D125" s="418"/>
      <c r="E125" s="419"/>
      <c r="F125" s="415"/>
      <c r="G125" s="415"/>
      <c r="H125" s="415"/>
      <c r="I125" s="415"/>
      <c r="J125" s="415"/>
      <c r="K125" s="415"/>
      <c r="L125" s="434"/>
      <c r="M125" s="415"/>
      <c r="N125" s="415"/>
      <c r="O125" s="415"/>
      <c r="P125" s="415"/>
      <c r="Q125" s="415"/>
      <c r="R125" s="415"/>
      <c r="S125" s="434"/>
      <c r="T125" s="415"/>
      <c r="U125" s="415"/>
      <c r="V125" s="415"/>
      <c r="W125" s="415"/>
      <c r="X125" s="415"/>
      <c r="Y125" s="415"/>
      <c r="Z125" s="387"/>
      <c r="AA125" s="415"/>
      <c r="AB125" s="415"/>
      <c r="AC125" s="415"/>
      <c r="AD125" s="415"/>
      <c r="AE125" s="434"/>
      <c r="AF125" s="415"/>
      <c r="AG125" s="415"/>
      <c r="AH125" s="415"/>
      <c r="AI125" s="415"/>
      <c r="AJ125" s="415"/>
      <c r="AK125" s="415"/>
      <c r="AL125" s="415"/>
      <c r="AM125" s="415"/>
      <c r="AN125" s="415"/>
      <c r="AO125" s="415"/>
      <c r="AP125" s="415"/>
      <c r="AQ125" s="415"/>
      <c r="AR125" s="415"/>
      <c r="AS125" s="415"/>
      <c r="AT125" s="416"/>
      <c r="AU125" s="416"/>
      <c r="AV125" s="416"/>
      <c r="AW125" s="416"/>
      <c r="AX125" s="417"/>
      <c r="AY125" s="392"/>
      <c r="AZ125" s="393"/>
      <c r="BA125" s="387"/>
      <c r="BB125" s="387"/>
      <c r="BC125" s="387"/>
      <c r="BD125" s="387"/>
      <c r="BE125" s="387"/>
      <c r="BF125" s="387"/>
      <c r="BG125" s="387"/>
      <c r="BH125" s="387"/>
      <c r="BI125" s="387"/>
      <c r="BJ125" s="387"/>
      <c r="BK125" s="387"/>
      <c r="BL125" s="387"/>
      <c r="BM125" s="387"/>
      <c r="BN125" s="387"/>
      <c r="BO125" s="387"/>
      <c r="BP125" s="387"/>
      <c r="BQ125" s="387"/>
      <c r="BR125" s="387"/>
      <c r="BS125" s="387"/>
      <c r="BT125" s="387"/>
      <c r="BU125" s="387"/>
      <c r="BV125" s="387"/>
      <c r="BW125" s="387"/>
      <c r="BX125" s="387"/>
      <c r="BY125" s="387"/>
      <c r="BZ125" s="387"/>
      <c r="CA125" s="387"/>
      <c r="CB125" s="387"/>
      <c r="CC125" s="381"/>
      <c r="CD125" s="396"/>
      <c r="CE125" s="396"/>
      <c r="CF125" s="396"/>
      <c r="CG125" s="396"/>
      <c r="CH125" s="396"/>
      <c r="CI125" s="387"/>
      <c r="CJ125" s="396"/>
      <c r="CK125" s="396"/>
      <c r="CL125" s="396"/>
      <c r="CM125" s="396"/>
      <c r="CN125" s="396"/>
      <c r="CO125" s="396"/>
      <c r="CP125" s="396"/>
      <c r="CQ125" s="396"/>
      <c r="CR125" s="396"/>
      <c r="CS125" s="396"/>
      <c r="CT125" s="396"/>
      <c r="CU125" s="396"/>
      <c r="CV125" s="396"/>
      <c r="CW125" s="396"/>
      <c r="CX125" s="396"/>
      <c r="CY125" s="396"/>
      <c r="CZ125" s="396"/>
      <c r="DA125" s="396"/>
      <c r="DB125" s="396"/>
      <c r="DC125" s="396"/>
      <c r="DD125" s="396"/>
      <c r="DE125" s="396"/>
      <c r="DF125" s="396"/>
      <c r="DG125" s="396"/>
      <c r="DH125" s="396"/>
      <c r="DI125" s="396"/>
      <c r="DJ125" s="396"/>
      <c r="DK125" s="396"/>
      <c r="DL125" s="396"/>
      <c r="DM125" s="396"/>
      <c r="DN125" s="396"/>
      <c r="DO125" s="396"/>
      <c r="DP125" s="397"/>
      <c r="DQ125" s="408"/>
      <c r="DR125" s="380">
        <v>0</v>
      </c>
      <c r="DS125" s="468"/>
      <c r="DT125" s="468"/>
      <c r="DU125" s="397"/>
      <c r="DV125" s="397"/>
      <c r="DW125" s="397"/>
      <c r="DX125" s="397"/>
      <c r="DY125" s="397"/>
      <c r="DZ125" s="397"/>
      <c r="EA125" s="397"/>
      <c r="EB125" s="397"/>
      <c r="EC125" s="397"/>
      <c r="ED125" s="397"/>
      <c r="EE125" s="397"/>
      <c r="EF125" s="397"/>
      <c r="EG125" s="397"/>
      <c r="EH125" s="397"/>
      <c r="EI125" s="397"/>
      <c r="EJ125" s="397"/>
      <c r="EK125" s="397"/>
      <c r="EL125" s="398"/>
      <c r="EM125" s="397"/>
      <c r="EN125" s="397"/>
      <c r="EO125" s="398"/>
      <c r="EP125" s="397"/>
      <c r="EQ125" s="399"/>
      <c r="ER125" s="398"/>
      <c r="ES125" s="397"/>
      <c r="ET125" s="397"/>
      <c r="EU125" s="398"/>
      <c r="EV125" s="397"/>
      <c r="EW125" s="397"/>
      <c r="EX125" s="398"/>
      <c r="EY125" s="397"/>
      <c r="EZ125" s="397"/>
      <c r="FA125" s="398"/>
      <c r="FB125" s="397"/>
      <c r="FC125" s="397"/>
      <c r="FD125" s="398"/>
      <c r="FE125" s="397"/>
      <c r="FF125" s="397"/>
      <c r="FG125" s="398"/>
      <c r="FH125" s="397"/>
      <c r="FI125" s="397"/>
      <c r="FJ125" s="398"/>
      <c r="FK125" s="397"/>
      <c r="FL125" s="397"/>
      <c r="FM125" s="398"/>
      <c r="FN125" s="397"/>
      <c r="FO125" s="397"/>
      <c r="FP125" s="447"/>
      <c r="FQ125" s="400"/>
      <c r="FR125" s="400"/>
      <c r="FS125" s="400"/>
      <c r="FT125" s="400"/>
      <c r="FU125" s="400"/>
      <c r="FV125" s="400"/>
      <c r="FW125" s="400"/>
      <c r="FX125" s="400"/>
      <c r="FY125" s="400"/>
      <c r="FZ125" s="400"/>
      <c r="GA125" s="400"/>
      <c r="GB125" s="400"/>
      <c r="GC125" s="400"/>
      <c r="GD125" s="400"/>
      <c r="GE125" s="400"/>
      <c r="GF125" s="400"/>
      <c r="GG125" s="400"/>
      <c r="GH125" s="400"/>
      <c r="GI125" s="400"/>
      <c r="GJ125" s="400"/>
      <c r="GK125" s="400"/>
      <c r="GL125" s="400"/>
      <c r="GM125" s="400"/>
      <c r="GN125" s="400"/>
      <c r="GO125" s="400"/>
      <c r="GP125" s="400"/>
      <c r="GQ125" s="400"/>
      <c r="GR125" s="400"/>
      <c r="GS125" s="400"/>
      <c r="GT125" s="404"/>
      <c r="GU125" s="404"/>
      <c r="GV125" s="404"/>
      <c r="GW125" s="404"/>
      <c r="GX125" s="404"/>
      <c r="GY125" s="404"/>
      <c r="GZ125" s="404"/>
      <c r="HA125" s="404"/>
      <c r="HB125" s="404"/>
      <c r="HC125" s="404"/>
      <c r="HD125" s="404"/>
      <c r="HE125" s="404"/>
      <c r="HF125" s="404"/>
      <c r="HG125" s="404"/>
      <c r="HH125" s="404"/>
      <c r="HI125" s="404"/>
      <c r="HJ125" s="404"/>
      <c r="HK125" s="404"/>
      <c r="HL125" s="404"/>
      <c r="HM125" s="404"/>
      <c r="HN125" s="404"/>
      <c r="HO125" s="404"/>
      <c r="HP125" s="404"/>
      <c r="HQ125" s="404"/>
      <c r="HR125" s="404"/>
      <c r="HS125" s="404"/>
      <c r="HT125" s="404"/>
      <c r="HU125" s="404"/>
      <c r="HV125" s="404"/>
      <c r="HW125" s="404"/>
      <c r="HX125" s="133">
        <f t="shared" si="121"/>
        <v>0</v>
      </c>
      <c r="HY125" s="166"/>
      <c r="HZ125" s="140"/>
      <c r="IA125" s="38">
        <f t="shared" si="119"/>
        <v>0</v>
      </c>
      <c r="IB125" s="91">
        <f t="shared" si="110"/>
        <v>0</v>
      </c>
      <c r="IC125" s="176" t="str">
        <f t="shared" si="122"/>
        <v/>
      </c>
      <c r="IE125" s="31">
        <f t="shared" si="112"/>
        <v>0</v>
      </c>
      <c r="IG125" s="97">
        <f t="shared" si="118"/>
        <v>0</v>
      </c>
      <c r="II125" s="97">
        <f t="shared" ca="1" si="113"/>
        <v>0</v>
      </c>
      <c r="IJ125" s="89">
        <f t="shared" si="114"/>
        <v>0</v>
      </c>
      <c r="IP125" s="56"/>
      <c r="IQ125" s="56"/>
      <c r="IR125" s="56"/>
      <c r="IS125" s="56"/>
      <c r="IT125" s="56"/>
      <c r="JK125" s="69">
        <f t="shared" si="115"/>
        <v>0</v>
      </c>
      <c r="JL125" s="39">
        <f t="shared" si="116"/>
        <v>0</v>
      </c>
      <c r="JM125" s="39">
        <f t="shared" si="117"/>
        <v>0</v>
      </c>
    </row>
    <row r="126" spans="1:797" ht="17.25" hidden="1" customHeight="1">
      <c r="A126" s="146"/>
      <c r="B126" s="139">
        <f t="shared" si="120"/>
        <v>0</v>
      </c>
      <c r="C126" s="433"/>
      <c r="D126" s="418"/>
      <c r="E126" s="419"/>
      <c r="F126" s="415"/>
      <c r="G126" s="415"/>
      <c r="H126" s="415"/>
      <c r="I126" s="415"/>
      <c r="J126" s="415"/>
      <c r="K126" s="415"/>
      <c r="L126" s="434"/>
      <c r="M126" s="415"/>
      <c r="N126" s="415"/>
      <c r="O126" s="415"/>
      <c r="P126" s="415"/>
      <c r="Q126" s="415"/>
      <c r="R126" s="415"/>
      <c r="S126" s="434"/>
      <c r="T126" s="415"/>
      <c r="U126" s="415"/>
      <c r="V126" s="415"/>
      <c r="W126" s="415"/>
      <c r="X126" s="415"/>
      <c r="Y126" s="415"/>
      <c r="Z126" s="387"/>
      <c r="AA126" s="415"/>
      <c r="AB126" s="415"/>
      <c r="AC126" s="415"/>
      <c r="AD126" s="415"/>
      <c r="AE126" s="434"/>
      <c r="AF126" s="415"/>
      <c r="AG126" s="415"/>
      <c r="AH126" s="415"/>
      <c r="AI126" s="415"/>
      <c r="AJ126" s="415"/>
      <c r="AK126" s="415"/>
      <c r="AL126" s="415"/>
      <c r="AM126" s="415"/>
      <c r="AN126" s="415"/>
      <c r="AO126" s="415"/>
      <c r="AP126" s="415"/>
      <c r="AQ126" s="415"/>
      <c r="AR126" s="415"/>
      <c r="AS126" s="415"/>
      <c r="AT126" s="416"/>
      <c r="AU126" s="416"/>
      <c r="AV126" s="416"/>
      <c r="AW126" s="416"/>
      <c r="AX126" s="417"/>
      <c r="AY126" s="392"/>
      <c r="AZ126" s="393"/>
      <c r="BA126" s="387"/>
      <c r="BB126" s="387"/>
      <c r="BC126" s="387"/>
      <c r="BD126" s="387"/>
      <c r="BE126" s="387"/>
      <c r="BF126" s="387"/>
      <c r="BG126" s="387"/>
      <c r="BH126" s="387"/>
      <c r="BI126" s="387"/>
      <c r="BJ126" s="387"/>
      <c r="BK126" s="387"/>
      <c r="BL126" s="387"/>
      <c r="BM126" s="387"/>
      <c r="BN126" s="387"/>
      <c r="BO126" s="387"/>
      <c r="BP126" s="387"/>
      <c r="BQ126" s="387"/>
      <c r="BR126" s="387"/>
      <c r="BS126" s="387"/>
      <c r="BT126" s="387"/>
      <c r="BU126" s="387"/>
      <c r="BV126" s="387"/>
      <c r="BW126" s="387"/>
      <c r="BX126" s="387"/>
      <c r="BY126" s="387"/>
      <c r="BZ126" s="387"/>
      <c r="CA126" s="387"/>
      <c r="CB126" s="387"/>
      <c r="CC126" s="381"/>
      <c r="CD126" s="396"/>
      <c r="CE126" s="396"/>
      <c r="CF126" s="396"/>
      <c r="CG126" s="396"/>
      <c r="CH126" s="396"/>
      <c r="CI126" s="387"/>
      <c r="CJ126" s="396"/>
      <c r="CK126" s="396"/>
      <c r="CL126" s="396"/>
      <c r="CM126" s="396"/>
      <c r="CN126" s="396"/>
      <c r="CO126" s="396"/>
      <c r="CP126" s="396"/>
      <c r="CQ126" s="396"/>
      <c r="CR126" s="396"/>
      <c r="CS126" s="396"/>
      <c r="CT126" s="396"/>
      <c r="CU126" s="396"/>
      <c r="CV126" s="396"/>
      <c r="CW126" s="396"/>
      <c r="CX126" s="396"/>
      <c r="CY126" s="396"/>
      <c r="CZ126" s="396"/>
      <c r="DA126" s="396"/>
      <c r="DB126" s="396"/>
      <c r="DC126" s="396"/>
      <c r="DD126" s="396"/>
      <c r="DE126" s="396"/>
      <c r="DF126" s="396"/>
      <c r="DG126" s="396"/>
      <c r="DH126" s="396"/>
      <c r="DI126" s="396"/>
      <c r="DJ126" s="396"/>
      <c r="DK126" s="396"/>
      <c r="DL126" s="396"/>
      <c r="DM126" s="396"/>
      <c r="DN126" s="396"/>
      <c r="DO126" s="396"/>
      <c r="DP126" s="397"/>
      <c r="DQ126" s="408"/>
      <c r="DR126" s="380">
        <v>0</v>
      </c>
      <c r="DS126" s="468"/>
      <c r="DT126" s="468"/>
      <c r="DU126" s="397"/>
      <c r="DV126" s="397"/>
      <c r="DW126" s="397"/>
      <c r="DX126" s="397"/>
      <c r="DY126" s="397"/>
      <c r="DZ126" s="397"/>
      <c r="EA126" s="397"/>
      <c r="EB126" s="397"/>
      <c r="EC126" s="397"/>
      <c r="ED126" s="397"/>
      <c r="EE126" s="397"/>
      <c r="EF126" s="397"/>
      <c r="EG126" s="397"/>
      <c r="EH126" s="397"/>
      <c r="EI126" s="397"/>
      <c r="EJ126" s="397"/>
      <c r="EK126" s="397"/>
      <c r="EL126" s="398"/>
      <c r="EM126" s="397"/>
      <c r="EN126" s="397"/>
      <c r="EO126" s="398"/>
      <c r="EP126" s="397"/>
      <c r="EQ126" s="399"/>
      <c r="ER126" s="398"/>
      <c r="ES126" s="397"/>
      <c r="ET126" s="397"/>
      <c r="EU126" s="398"/>
      <c r="EV126" s="397"/>
      <c r="EW126" s="397"/>
      <c r="EX126" s="398"/>
      <c r="EY126" s="397"/>
      <c r="EZ126" s="397"/>
      <c r="FA126" s="398"/>
      <c r="FB126" s="397"/>
      <c r="FC126" s="397"/>
      <c r="FD126" s="398"/>
      <c r="FE126" s="397"/>
      <c r="FF126" s="397"/>
      <c r="FG126" s="398"/>
      <c r="FH126" s="397"/>
      <c r="FI126" s="397"/>
      <c r="FJ126" s="398"/>
      <c r="FK126" s="397"/>
      <c r="FL126" s="397"/>
      <c r="FM126" s="398"/>
      <c r="FN126" s="397"/>
      <c r="FO126" s="397"/>
      <c r="FP126" s="447"/>
      <c r="FQ126" s="400"/>
      <c r="FR126" s="400"/>
      <c r="FS126" s="400"/>
      <c r="FT126" s="400"/>
      <c r="FU126" s="400"/>
      <c r="FV126" s="400"/>
      <c r="FW126" s="400"/>
      <c r="FX126" s="400"/>
      <c r="FY126" s="400"/>
      <c r="FZ126" s="400"/>
      <c r="GA126" s="400"/>
      <c r="GB126" s="400"/>
      <c r="GC126" s="400"/>
      <c r="GD126" s="400"/>
      <c r="GE126" s="400"/>
      <c r="GF126" s="400"/>
      <c r="GG126" s="400"/>
      <c r="GH126" s="400"/>
      <c r="GI126" s="400"/>
      <c r="GJ126" s="400"/>
      <c r="GK126" s="400"/>
      <c r="GL126" s="400"/>
      <c r="GM126" s="400"/>
      <c r="GN126" s="400"/>
      <c r="GO126" s="400"/>
      <c r="GP126" s="400"/>
      <c r="GQ126" s="400"/>
      <c r="GR126" s="400"/>
      <c r="GS126" s="400"/>
      <c r="GT126" s="404"/>
      <c r="GU126" s="404"/>
      <c r="GV126" s="404"/>
      <c r="GW126" s="404"/>
      <c r="GX126" s="404"/>
      <c r="GY126" s="404"/>
      <c r="GZ126" s="404"/>
      <c r="HA126" s="404"/>
      <c r="HB126" s="404"/>
      <c r="HC126" s="404"/>
      <c r="HD126" s="404"/>
      <c r="HE126" s="404"/>
      <c r="HF126" s="404"/>
      <c r="HG126" s="404"/>
      <c r="HH126" s="404"/>
      <c r="HI126" s="404"/>
      <c r="HJ126" s="404"/>
      <c r="HK126" s="404"/>
      <c r="HL126" s="404"/>
      <c r="HM126" s="404"/>
      <c r="HN126" s="404"/>
      <c r="HO126" s="404"/>
      <c r="HP126" s="404"/>
      <c r="HQ126" s="404"/>
      <c r="HR126" s="404"/>
      <c r="HS126" s="404"/>
      <c r="HT126" s="404"/>
      <c r="HU126" s="404"/>
      <c r="HV126" s="404"/>
      <c r="HW126" s="404"/>
      <c r="HX126" s="133">
        <f t="shared" si="121"/>
        <v>0</v>
      </c>
      <c r="HY126" s="166"/>
      <c r="HZ126" s="140"/>
      <c r="IA126" s="38">
        <f t="shared" si="119"/>
        <v>0</v>
      </c>
      <c r="IB126" s="91">
        <f t="shared" si="110"/>
        <v>0</v>
      </c>
      <c r="IC126" s="176" t="str">
        <f t="shared" si="122"/>
        <v/>
      </c>
      <c r="IE126" s="31">
        <f t="shared" si="112"/>
        <v>0</v>
      </c>
      <c r="IG126" s="97">
        <f t="shared" si="118"/>
        <v>0</v>
      </c>
      <c r="II126" s="97">
        <f t="shared" ca="1" si="113"/>
        <v>0</v>
      </c>
      <c r="IJ126" s="89">
        <f t="shared" si="114"/>
        <v>0</v>
      </c>
      <c r="IP126" s="56"/>
      <c r="IQ126" s="56"/>
      <c r="IR126" s="56"/>
      <c r="IS126" s="56"/>
      <c r="IT126" s="56"/>
      <c r="JK126" s="69">
        <f t="shared" si="115"/>
        <v>0</v>
      </c>
      <c r="JL126" s="39">
        <f t="shared" si="116"/>
        <v>0</v>
      </c>
      <c r="JM126" s="39">
        <f t="shared" si="117"/>
        <v>0</v>
      </c>
    </row>
    <row r="127" spans="1:797" ht="17.25" hidden="1" customHeight="1">
      <c r="A127" s="146"/>
      <c r="B127" s="139">
        <f t="shared" si="120"/>
        <v>0</v>
      </c>
      <c r="C127" s="437"/>
      <c r="D127" s="435"/>
      <c r="E127" s="435"/>
      <c r="F127" s="389"/>
      <c r="G127" s="389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/>
      <c r="AJ127" s="388"/>
      <c r="AK127" s="388"/>
      <c r="AL127" s="388"/>
      <c r="AM127" s="388"/>
      <c r="AN127" s="388"/>
      <c r="AO127" s="388"/>
      <c r="AP127" s="388"/>
      <c r="AQ127" s="388"/>
      <c r="AR127" s="388"/>
      <c r="AS127" s="388"/>
      <c r="AT127" s="409"/>
      <c r="AU127" s="409"/>
      <c r="AV127" s="409"/>
      <c r="AW127" s="409"/>
      <c r="AX127" s="387"/>
      <c r="AY127" s="387"/>
      <c r="AZ127" s="387"/>
      <c r="BA127" s="387"/>
      <c r="BB127" s="387"/>
      <c r="BC127" s="387"/>
      <c r="BD127" s="387"/>
      <c r="BE127" s="387"/>
      <c r="BF127" s="387"/>
      <c r="BG127" s="387"/>
      <c r="BH127" s="387"/>
      <c r="BI127" s="387"/>
      <c r="BJ127" s="387"/>
      <c r="BK127" s="387"/>
      <c r="BL127" s="387"/>
      <c r="BM127" s="387"/>
      <c r="BN127" s="387"/>
      <c r="BO127" s="387"/>
      <c r="BP127" s="387"/>
      <c r="BQ127" s="387"/>
      <c r="BR127" s="387"/>
      <c r="BS127" s="387"/>
      <c r="BT127" s="387"/>
      <c r="BU127" s="387"/>
      <c r="BV127" s="387"/>
      <c r="BW127" s="387"/>
      <c r="BX127" s="387"/>
      <c r="BY127" s="387"/>
      <c r="BZ127" s="387"/>
      <c r="CA127" s="387"/>
      <c r="CB127" s="387"/>
      <c r="CC127" s="381"/>
      <c r="CD127" s="387"/>
      <c r="CE127" s="387"/>
      <c r="CF127" s="387"/>
      <c r="CG127" s="387"/>
      <c r="CH127" s="387"/>
      <c r="CI127" s="387"/>
      <c r="CJ127" s="387"/>
      <c r="CK127" s="387"/>
      <c r="CL127" s="387"/>
      <c r="CM127" s="387"/>
      <c r="CN127" s="387"/>
      <c r="CO127" s="387"/>
      <c r="CP127" s="387"/>
      <c r="CQ127" s="387"/>
      <c r="CR127" s="387"/>
      <c r="CS127" s="387"/>
      <c r="CT127" s="387"/>
      <c r="CU127" s="387"/>
      <c r="CV127" s="387"/>
      <c r="CW127" s="387"/>
      <c r="CX127" s="387"/>
      <c r="CY127" s="387"/>
      <c r="CZ127" s="387"/>
      <c r="DA127" s="387"/>
      <c r="DB127" s="387"/>
      <c r="DC127" s="387"/>
      <c r="DD127" s="387"/>
      <c r="DE127" s="387"/>
      <c r="DF127" s="387"/>
      <c r="DG127" s="387"/>
      <c r="DH127" s="387"/>
      <c r="DI127" s="387"/>
      <c r="DJ127" s="387"/>
      <c r="DK127" s="387"/>
      <c r="DL127" s="387"/>
      <c r="DM127" s="387"/>
      <c r="DN127" s="387"/>
      <c r="DO127" s="387"/>
      <c r="DP127" s="387"/>
      <c r="DQ127" s="438"/>
      <c r="DR127" s="380">
        <v>0</v>
      </c>
      <c r="DS127" s="468"/>
      <c r="DT127" s="468"/>
      <c r="DU127" s="387"/>
      <c r="DV127" s="387"/>
      <c r="DW127" s="387"/>
      <c r="DX127" s="387"/>
      <c r="DY127" s="387"/>
      <c r="DZ127" s="387"/>
      <c r="EA127" s="387"/>
      <c r="EB127" s="387"/>
      <c r="EC127" s="387"/>
      <c r="ED127" s="387"/>
      <c r="EE127" s="387"/>
      <c r="EF127" s="387"/>
      <c r="EG127" s="387"/>
      <c r="EH127" s="387"/>
      <c r="EI127" s="387"/>
      <c r="EJ127" s="387"/>
      <c r="EK127" s="387"/>
      <c r="EL127" s="439"/>
      <c r="EM127" s="387"/>
      <c r="EN127" s="387"/>
      <c r="EO127" s="439"/>
      <c r="EP127" s="387"/>
      <c r="EQ127" s="440"/>
      <c r="ER127" s="439"/>
      <c r="ES127" s="387"/>
      <c r="ET127" s="387"/>
      <c r="EU127" s="398"/>
      <c r="EV127" s="397"/>
      <c r="EW127" s="387"/>
      <c r="EX127" s="439"/>
      <c r="EY127" s="397"/>
      <c r="EZ127" s="387"/>
      <c r="FA127" s="439"/>
      <c r="FB127" s="387"/>
      <c r="FC127" s="387"/>
      <c r="FD127" s="398"/>
      <c r="FE127" s="397"/>
      <c r="FF127" s="387"/>
      <c r="FG127" s="398"/>
      <c r="FH127" s="397"/>
      <c r="FI127" s="387"/>
      <c r="FJ127" s="439"/>
      <c r="FK127" s="387"/>
      <c r="FL127" s="387"/>
      <c r="FM127" s="398"/>
      <c r="FN127" s="387"/>
      <c r="FO127" s="440"/>
      <c r="FP127" s="447"/>
      <c r="FQ127" s="387"/>
      <c r="FR127" s="387"/>
      <c r="FS127" s="387"/>
      <c r="FT127" s="387"/>
      <c r="FU127" s="387"/>
      <c r="FV127" s="387"/>
      <c r="FW127" s="387"/>
      <c r="FX127" s="387"/>
      <c r="FY127" s="387"/>
      <c r="FZ127" s="387"/>
      <c r="GA127" s="387"/>
      <c r="GB127" s="387"/>
      <c r="GC127" s="387"/>
      <c r="GD127" s="387"/>
      <c r="GE127" s="387"/>
      <c r="GF127" s="387"/>
      <c r="GG127" s="387"/>
      <c r="GH127" s="387"/>
      <c r="GI127" s="387"/>
      <c r="GJ127" s="387"/>
      <c r="GK127" s="387"/>
      <c r="GL127" s="387"/>
      <c r="GM127" s="387"/>
      <c r="GN127" s="387"/>
      <c r="GO127" s="387"/>
      <c r="GP127" s="387"/>
      <c r="GQ127" s="387"/>
      <c r="GR127" s="387"/>
      <c r="GS127" s="387"/>
      <c r="GT127" s="387"/>
      <c r="GU127" s="387"/>
      <c r="GV127" s="387"/>
      <c r="GW127" s="387"/>
      <c r="GX127" s="387"/>
      <c r="GY127" s="387"/>
      <c r="GZ127" s="387"/>
      <c r="HA127" s="387"/>
      <c r="HB127" s="387"/>
      <c r="HC127" s="387"/>
      <c r="HD127" s="387"/>
      <c r="HE127" s="387"/>
      <c r="HF127" s="387"/>
      <c r="HG127" s="387"/>
      <c r="HH127" s="387"/>
      <c r="HI127" s="387"/>
      <c r="HJ127" s="387"/>
      <c r="HK127" s="387"/>
      <c r="HL127" s="387"/>
      <c r="HM127" s="387"/>
      <c r="HN127" s="387"/>
      <c r="HO127" s="387"/>
      <c r="HP127" s="387"/>
      <c r="HQ127" s="387"/>
      <c r="HR127" s="387"/>
      <c r="HS127" s="387"/>
      <c r="HT127" s="387"/>
      <c r="HU127" s="387"/>
      <c r="HV127" s="387"/>
      <c r="HW127" s="387"/>
      <c r="HX127" s="133">
        <f t="shared" si="121"/>
        <v>0</v>
      </c>
      <c r="HY127" s="166"/>
      <c r="HZ127" s="140"/>
      <c r="IA127" s="38">
        <f t="shared" si="119"/>
        <v>0</v>
      </c>
      <c r="IB127" s="91">
        <f t="shared" si="110"/>
        <v>0</v>
      </c>
      <c r="IC127" s="176" t="str">
        <f t="shared" si="122"/>
        <v/>
      </c>
      <c r="IE127" s="31">
        <f t="shared" si="112"/>
        <v>0</v>
      </c>
      <c r="IG127" s="97">
        <f t="shared" si="118"/>
        <v>0</v>
      </c>
      <c r="II127" s="97">
        <f t="shared" ca="1" si="113"/>
        <v>0</v>
      </c>
      <c r="IJ127" s="89">
        <f t="shared" si="114"/>
        <v>0</v>
      </c>
      <c r="IP127" s="56"/>
      <c r="IQ127" s="56"/>
      <c r="IR127" s="56"/>
      <c r="IS127" s="56"/>
      <c r="IT127" s="56"/>
      <c r="JK127" s="69">
        <f t="shared" si="115"/>
        <v>0</v>
      </c>
      <c r="JL127" s="39">
        <f t="shared" si="116"/>
        <v>0</v>
      </c>
      <c r="JM127" s="39">
        <f t="shared" si="117"/>
        <v>0</v>
      </c>
    </row>
    <row r="128" spans="1:797" ht="28.5" hidden="1" customHeight="1">
      <c r="C128" s="411" t="s">
        <v>138</v>
      </c>
      <c r="D128" s="435"/>
      <c r="E128" s="435"/>
      <c r="F128" s="389"/>
      <c r="G128" s="389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388"/>
      <c r="AG128" s="388"/>
      <c r="AH128" s="388"/>
      <c r="AI128" s="388"/>
      <c r="AJ128" s="388"/>
      <c r="AK128" s="388"/>
      <c r="AL128" s="388"/>
      <c r="AM128" s="388"/>
      <c r="AN128" s="388"/>
      <c r="AO128" s="388"/>
      <c r="AP128" s="388"/>
      <c r="AQ128" s="388"/>
      <c r="AR128" s="388"/>
      <c r="AS128" s="388"/>
      <c r="AT128" s="409"/>
      <c r="AU128" s="409"/>
      <c r="AV128" s="409"/>
      <c r="AW128" s="409"/>
      <c r="AX128" s="387"/>
      <c r="AY128" s="387"/>
      <c r="AZ128" s="387"/>
      <c r="BA128" s="387"/>
      <c r="BB128" s="387"/>
      <c r="BC128" s="387"/>
      <c r="BD128" s="387"/>
      <c r="BE128" s="387"/>
      <c r="BF128" s="387"/>
      <c r="BG128" s="387"/>
      <c r="BH128" s="387"/>
      <c r="BI128" s="387"/>
      <c r="BJ128" s="387"/>
      <c r="BK128" s="387"/>
      <c r="BL128" s="387"/>
      <c r="BM128" s="387"/>
      <c r="BN128" s="387"/>
      <c r="BO128" s="387"/>
      <c r="BP128" s="387"/>
      <c r="BQ128" s="387"/>
      <c r="BR128" s="387"/>
      <c r="BS128" s="387"/>
      <c r="BT128" s="387"/>
      <c r="BU128" s="387"/>
      <c r="BV128" s="387"/>
      <c r="BW128" s="387"/>
      <c r="BX128" s="387"/>
      <c r="BY128" s="387"/>
      <c r="BZ128" s="387"/>
      <c r="CA128" s="387"/>
      <c r="CB128" s="387"/>
      <c r="CC128" s="526"/>
      <c r="CD128" s="387"/>
      <c r="CE128" s="387"/>
      <c r="CF128" s="387"/>
      <c r="CG128" s="387"/>
      <c r="CH128" s="387"/>
      <c r="CI128" s="387"/>
      <c r="CJ128" s="387"/>
      <c r="CK128" s="387"/>
      <c r="CL128" s="387"/>
      <c r="CM128" s="387"/>
      <c r="CN128" s="387"/>
      <c r="CO128" s="387"/>
      <c r="CP128" s="387"/>
      <c r="CQ128" s="387"/>
      <c r="CR128" s="387"/>
      <c r="CS128" s="387"/>
      <c r="CT128" s="387"/>
      <c r="CU128" s="387"/>
      <c r="CV128" s="387"/>
      <c r="CW128" s="387"/>
      <c r="CX128" s="387"/>
      <c r="CY128" s="387"/>
      <c r="CZ128" s="387"/>
      <c r="DA128" s="387"/>
      <c r="DB128" s="387"/>
      <c r="DC128" s="387"/>
      <c r="DD128" s="387"/>
      <c r="DE128" s="387"/>
      <c r="DF128" s="387"/>
      <c r="DG128" s="387"/>
      <c r="DH128" s="387"/>
      <c r="DI128" s="387"/>
      <c r="DJ128" s="387"/>
      <c r="DK128" s="387"/>
      <c r="DL128" s="387"/>
      <c r="DM128" s="387"/>
      <c r="DN128" s="387"/>
      <c r="DO128" s="387"/>
      <c r="DP128" s="387"/>
      <c r="DQ128" s="438"/>
      <c r="DR128" s="380">
        <v>0</v>
      </c>
      <c r="DS128" s="468"/>
      <c r="DT128" s="468"/>
      <c r="DU128" s="387"/>
      <c r="DV128" s="387"/>
      <c r="DW128" s="387"/>
      <c r="DX128" s="387"/>
      <c r="DY128" s="387"/>
      <c r="DZ128" s="387"/>
      <c r="EA128" s="387"/>
      <c r="EB128" s="387"/>
      <c r="EC128" s="387"/>
      <c r="ED128" s="387"/>
      <c r="EE128" s="387"/>
      <c r="EF128" s="387"/>
      <c r="EG128" s="387"/>
      <c r="EH128" s="387"/>
      <c r="EI128" s="387"/>
      <c r="EJ128" s="387"/>
      <c r="EK128" s="387"/>
      <c r="EL128" s="398"/>
      <c r="EM128" s="397"/>
      <c r="EN128" s="397"/>
      <c r="EO128" s="398"/>
      <c r="EP128" s="397"/>
      <c r="EQ128" s="399"/>
      <c r="ER128" s="398"/>
      <c r="ES128" s="397"/>
      <c r="ET128" s="397"/>
      <c r="EU128" s="412"/>
      <c r="EV128" s="397"/>
      <c r="EW128" s="397"/>
      <c r="EX128" s="398"/>
      <c r="EY128" s="397"/>
      <c r="EZ128" s="397"/>
      <c r="FA128" s="398"/>
      <c r="FB128" s="397"/>
      <c r="FC128" s="397"/>
      <c r="FD128" s="398"/>
      <c r="FE128" s="397"/>
      <c r="FF128" s="397"/>
      <c r="FG128" s="398"/>
      <c r="FH128" s="397"/>
      <c r="FI128" s="397"/>
      <c r="FJ128" s="398"/>
      <c r="FK128" s="397"/>
      <c r="FL128" s="397"/>
      <c r="FM128" s="412"/>
      <c r="FN128" s="397"/>
      <c r="FO128" s="397"/>
      <c r="FP128" s="447"/>
      <c r="FQ128" s="387"/>
      <c r="FR128" s="387"/>
      <c r="FS128" s="387"/>
      <c r="FT128" s="387"/>
      <c r="FU128" s="387"/>
      <c r="FV128" s="387"/>
      <c r="FW128" s="387"/>
      <c r="FX128" s="387"/>
      <c r="FY128" s="387"/>
      <c r="FZ128" s="387"/>
      <c r="GA128" s="387"/>
      <c r="GB128" s="387"/>
      <c r="GC128" s="387"/>
      <c r="GD128" s="387"/>
      <c r="GE128" s="387"/>
      <c r="GF128" s="387"/>
      <c r="GG128" s="387"/>
      <c r="GH128" s="387"/>
      <c r="GI128" s="387"/>
      <c r="GJ128" s="387"/>
      <c r="GK128" s="387"/>
      <c r="GL128" s="387"/>
      <c r="GM128" s="387"/>
      <c r="GN128" s="387"/>
      <c r="GO128" s="387"/>
      <c r="GP128" s="387"/>
      <c r="GQ128" s="387"/>
      <c r="GR128" s="387"/>
      <c r="GS128" s="387"/>
      <c r="GT128" s="387"/>
      <c r="GU128" s="387"/>
      <c r="GV128" s="387"/>
      <c r="GW128" s="387"/>
      <c r="GX128" s="387"/>
      <c r="GY128" s="387"/>
      <c r="GZ128" s="387"/>
      <c r="HA128" s="387"/>
      <c r="HB128" s="387"/>
      <c r="HC128" s="387"/>
      <c r="HD128" s="387"/>
      <c r="HE128" s="387"/>
      <c r="HF128" s="387"/>
      <c r="HG128" s="387"/>
      <c r="HH128" s="387"/>
      <c r="HI128" s="387"/>
      <c r="HJ128" s="387"/>
      <c r="HK128" s="387"/>
      <c r="HL128" s="387"/>
      <c r="HM128" s="387"/>
      <c r="HN128" s="387"/>
      <c r="HO128" s="387"/>
      <c r="HP128" s="387"/>
      <c r="HQ128" s="387"/>
      <c r="HR128" s="387"/>
      <c r="HS128" s="387"/>
      <c r="HT128" s="387"/>
      <c r="HU128" s="387"/>
      <c r="HV128" s="387"/>
      <c r="HW128" s="387"/>
      <c r="HX128" s="98"/>
      <c r="HY128" s="59"/>
      <c r="HZ128" s="165"/>
      <c r="IA128" s="5">
        <f t="shared" si="119"/>
        <v>0</v>
      </c>
      <c r="IB128" s="91">
        <f t="shared" si="110"/>
        <v>0</v>
      </c>
      <c r="IC128" s="4" t="str">
        <f t="shared" si="122"/>
        <v/>
      </c>
      <c r="IE128" s="31">
        <f t="shared" si="112"/>
        <v>0</v>
      </c>
      <c r="IG128" s="97">
        <f t="shared" si="118"/>
        <v>0</v>
      </c>
      <c r="II128" s="97">
        <f t="shared" ca="1" si="113"/>
        <v>0</v>
      </c>
      <c r="IJ128" s="104">
        <f t="shared" si="114"/>
        <v>0</v>
      </c>
      <c r="IP128" s="56"/>
      <c r="IQ128" s="56"/>
      <c r="IR128" s="56"/>
      <c r="IS128" s="56"/>
      <c r="IT128" s="56"/>
      <c r="JK128" s="69">
        <f t="shared" si="115"/>
        <v>0</v>
      </c>
      <c r="JL128" s="39">
        <f t="shared" si="116"/>
        <v>0</v>
      </c>
      <c r="JM128" s="39">
        <f t="shared" si="117"/>
        <v>0</v>
      </c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</row>
    <row r="129" spans="1:273" ht="17.25" hidden="1" customHeight="1">
      <c r="A129" s="146"/>
      <c r="B129" s="211" t="str">
        <f t="shared" si="120"/>
        <v>150/100 г</v>
      </c>
      <c r="C129" s="482" t="s">
        <v>302</v>
      </c>
      <c r="D129" s="499"/>
      <c r="E129" s="500"/>
      <c r="F129" s="486"/>
      <c r="G129" s="486"/>
      <c r="H129" s="486"/>
      <c r="I129" s="486"/>
      <c r="J129" s="486"/>
      <c r="K129" s="486"/>
      <c r="L129" s="485"/>
      <c r="M129" s="485"/>
      <c r="N129" s="485"/>
      <c r="O129" s="485"/>
      <c r="P129" s="485"/>
      <c r="Q129" s="485"/>
      <c r="R129" s="485"/>
      <c r="S129" s="485"/>
      <c r="T129" s="485"/>
      <c r="U129" s="485"/>
      <c r="V129" s="485"/>
      <c r="W129" s="485"/>
      <c r="X129" s="485"/>
      <c r="Y129" s="485"/>
      <c r="Z129" s="485"/>
      <c r="AA129" s="485" t="s">
        <v>303</v>
      </c>
      <c r="AB129" s="489"/>
      <c r="AC129" s="485"/>
      <c r="AD129" s="485"/>
      <c r="AE129" s="485"/>
      <c r="AF129" s="485"/>
      <c r="AG129" s="485"/>
      <c r="AH129" s="527"/>
      <c r="AI129" s="485"/>
      <c r="AJ129" s="485"/>
      <c r="AK129" s="485"/>
      <c r="AL129" s="485"/>
      <c r="AM129" s="485"/>
      <c r="AN129" s="485"/>
      <c r="AO129" s="485"/>
      <c r="AP129" s="485"/>
      <c r="AQ129" s="485"/>
      <c r="AR129" s="485"/>
      <c r="AS129" s="485"/>
      <c r="AT129" s="502"/>
      <c r="AU129" s="502"/>
      <c r="AV129" s="502"/>
      <c r="AW129" s="502"/>
      <c r="AX129" s="502"/>
      <c r="AY129" s="491"/>
      <c r="AZ129" s="492"/>
      <c r="BA129" s="488" t="s">
        <v>136</v>
      </c>
      <c r="BB129" s="488"/>
      <c r="BC129" s="488"/>
      <c r="BD129" s="488"/>
      <c r="BE129" s="488"/>
      <c r="BF129" s="488"/>
      <c r="BG129" s="488"/>
      <c r="BH129" s="488"/>
      <c r="BI129" s="488"/>
      <c r="BJ129" s="488"/>
      <c r="BK129" s="488"/>
      <c r="BL129" s="488"/>
      <c r="BM129" s="488"/>
      <c r="BN129" s="488"/>
      <c r="BO129" s="488"/>
      <c r="BP129" s="488"/>
      <c r="BQ129" s="488"/>
      <c r="BR129" s="488"/>
      <c r="BS129" s="488"/>
      <c r="BT129" s="488"/>
      <c r="BU129" s="488"/>
      <c r="BV129" s="488"/>
      <c r="BW129" s="488"/>
      <c r="BX129" s="488"/>
      <c r="BY129" s="488"/>
      <c r="BZ129" s="488"/>
      <c r="CA129" s="488"/>
      <c r="CB129" s="488"/>
      <c r="CC129" s="381"/>
      <c r="CD129" s="493"/>
      <c r="CE129" s="493"/>
      <c r="CF129" s="493"/>
      <c r="CG129" s="493"/>
      <c r="CH129" s="493"/>
      <c r="CI129" s="488"/>
      <c r="CJ129" s="493" t="s">
        <v>110</v>
      </c>
      <c r="CK129" s="493"/>
      <c r="CL129" s="493" t="s">
        <v>241</v>
      </c>
      <c r="CM129" s="493"/>
      <c r="CN129" s="493"/>
      <c r="CO129" s="493"/>
      <c r="CP129" s="493"/>
      <c r="CQ129" s="493"/>
      <c r="CR129" s="493"/>
      <c r="CS129" s="493"/>
      <c r="CT129" s="493"/>
      <c r="CU129" s="493"/>
      <c r="CV129" s="493"/>
      <c r="CW129" s="493"/>
      <c r="CX129" s="493"/>
      <c r="CY129" s="493"/>
      <c r="CZ129" s="493"/>
      <c r="DA129" s="493"/>
      <c r="DB129" s="493"/>
      <c r="DC129" s="493"/>
      <c r="DD129" s="493"/>
      <c r="DE129" s="493"/>
      <c r="DF129" s="493"/>
      <c r="DG129" s="493"/>
      <c r="DH129" s="493" t="s">
        <v>275</v>
      </c>
      <c r="DI129" s="493"/>
      <c r="DJ129" s="493" t="s">
        <v>304</v>
      </c>
      <c r="DK129" s="493"/>
      <c r="DL129" s="493"/>
      <c r="DM129" s="493"/>
      <c r="DN129" s="493"/>
      <c r="DO129" s="487"/>
      <c r="DP129" s="493"/>
      <c r="DQ129" s="467">
        <v>17.71</v>
      </c>
      <c r="DR129" s="380">
        <v>51.44</v>
      </c>
      <c r="DS129" s="468"/>
      <c r="DT129" s="468"/>
      <c r="DU129" s="495"/>
      <c r="DV129" s="495"/>
      <c r="DW129" s="495"/>
      <c r="DX129" s="495"/>
      <c r="DY129" s="495"/>
      <c r="DZ129" s="495"/>
      <c r="EA129" s="495"/>
      <c r="EB129" s="495"/>
      <c r="EC129" s="495"/>
      <c r="ED129" s="495"/>
      <c r="EE129" s="495"/>
      <c r="EF129" s="495"/>
      <c r="EG129" s="495"/>
      <c r="EH129" s="495"/>
      <c r="EI129" s="495"/>
      <c r="EJ129" s="495"/>
      <c r="EK129" s="495"/>
      <c r="EL129" s="446">
        <v>171</v>
      </c>
      <c r="EM129" s="495" t="s">
        <v>261</v>
      </c>
      <c r="EN129" s="495"/>
      <c r="EO129" s="446">
        <v>171</v>
      </c>
      <c r="EP129" s="495" t="s">
        <v>261</v>
      </c>
      <c r="EQ129" s="495"/>
      <c r="ER129" s="446">
        <v>171</v>
      </c>
      <c r="ES129" s="495" t="s">
        <v>261</v>
      </c>
      <c r="ET129" s="495"/>
      <c r="EU129" s="446">
        <v>171</v>
      </c>
      <c r="EV129" s="495" t="s">
        <v>261</v>
      </c>
      <c r="EW129" s="495"/>
      <c r="EX129" s="446">
        <v>171</v>
      </c>
      <c r="EY129" s="495" t="s">
        <v>261</v>
      </c>
      <c r="EZ129" s="495"/>
      <c r="FA129" s="446">
        <v>171</v>
      </c>
      <c r="FB129" s="495" t="s">
        <v>261</v>
      </c>
      <c r="FC129" s="495"/>
      <c r="FD129" s="446">
        <v>171</v>
      </c>
      <c r="FE129" s="495" t="s">
        <v>261</v>
      </c>
      <c r="FF129" s="495"/>
      <c r="FG129" s="446">
        <v>171</v>
      </c>
      <c r="FH129" s="495" t="s">
        <v>261</v>
      </c>
      <c r="FI129" s="495"/>
      <c r="FJ129" s="446">
        <v>171</v>
      </c>
      <c r="FK129" s="495" t="s">
        <v>261</v>
      </c>
      <c r="FL129" s="495"/>
      <c r="FM129" s="446">
        <v>171</v>
      </c>
      <c r="FN129" s="495" t="s">
        <v>261</v>
      </c>
      <c r="FO129" s="495"/>
      <c r="FP129" s="447"/>
      <c r="FQ129" s="497"/>
      <c r="FR129" s="497"/>
      <c r="FS129" s="447"/>
      <c r="FT129" s="497"/>
      <c r="FU129" s="497"/>
      <c r="FV129" s="447"/>
      <c r="FW129" s="497"/>
      <c r="FX129" s="497"/>
      <c r="FY129" s="447"/>
      <c r="FZ129" s="497"/>
      <c r="GA129" s="497"/>
      <c r="GB129" s="447"/>
      <c r="GC129" s="497"/>
      <c r="GD129" s="497"/>
      <c r="GE129" s="447"/>
      <c r="GF129" s="497"/>
      <c r="GG129" s="497"/>
      <c r="GH129" s="447"/>
      <c r="GI129" s="497"/>
      <c r="GJ129" s="497"/>
      <c r="GK129" s="447"/>
      <c r="GL129" s="497"/>
      <c r="GM129" s="497"/>
      <c r="GN129" s="447"/>
      <c r="GO129" s="497"/>
      <c r="GP129" s="497"/>
      <c r="GQ129" s="447"/>
      <c r="GR129" s="497"/>
      <c r="GS129" s="453"/>
      <c r="GT129" s="382"/>
      <c r="GU129" s="498"/>
      <c r="GV129" s="498"/>
      <c r="GW129" s="498"/>
      <c r="GX129" s="498"/>
      <c r="GY129" s="454"/>
      <c r="GZ129" s="382" t="s">
        <v>75</v>
      </c>
      <c r="HA129" s="498" t="s">
        <v>76</v>
      </c>
      <c r="HB129" s="498" t="s">
        <v>96</v>
      </c>
      <c r="HC129" s="498"/>
      <c r="HD129" s="498"/>
      <c r="HE129" s="498"/>
      <c r="HF129" s="382" t="s">
        <v>75</v>
      </c>
      <c r="HG129" s="498"/>
      <c r="HH129" s="498"/>
      <c r="HI129" s="498"/>
      <c r="HJ129" s="498"/>
      <c r="HK129" s="498"/>
      <c r="HL129" s="498"/>
      <c r="HM129" s="498"/>
      <c r="HN129" s="498"/>
      <c r="HO129" s="498"/>
      <c r="HP129" s="498"/>
      <c r="HQ129" s="498"/>
      <c r="HR129" s="498"/>
      <c r="HS129" s="498"/>
      <c r="HT129" s="498"/>
      <c r="HU129" s="498"/>
      <c r="HV129" s="498"/>
      <c r="HW129" s="498"/>
      <c r="HX129" s="133">
        <f t="shared" si="121"/>
        <v>171</v>
      </c>
      <c r="HY129" s="166"/>
      <c r="HZ129" s="140"/>
      <c r="IA129" s="38">
        <f t="shared" si="119"/>
        <v>0</v>
      </c>
      <c r="IB129" s="91">
        <f t="shared" si="110"/>
        <v>0</v>
      </c>
      <c r="IC129" s="176" t="str">
        <f t="shared" si="122"/>
        <v/>
      </c>
      <c r="IE129" s="31">
        <f t="shared" si="112"/>
        <v>171</v>
      </c>
      <c r="IG129" s="97">
        <f t="shared" si="118"/>
        <v>0</v>
      </c>
      <c r="II129" s="97">
        <f t="shared" ca="1" si="113"/>
        <v>0</v>
      </c>
      <c r="IJ129" s="89">
        <f t="shared" si="114"/>
        <v>0</v>
      </c>
      <c r="IP129" s="56"/>
      <c r="IQ129" s="56"/>
      <c r="IR129" s="56"/>
      <c r="IS129" s="56"/>
      <c r="IT129" s="56"/>
      <c r="JK129" s="69">
        <f t="shared" si="115"/>
        <v>0</v>
      </c>
      <c r="JL129" s="39">
        <f t="shared" si="116"/>
        <v>0</v>
      </c>
      <c r="JM129" s="39">
        <f t="shared" si="117"/>
        <v>0</v>
      </c>
    </row>
    <row r="130" spans="1:273" ht="17.25" hidden="1" customHeight="1">
      <c r="A130" s="146"/>
      <c r="B130" s="211" t="str">
        <f t="shared" si="120"/>
        <v>315 г</v>
      </c>
      <c r="C130" s="482" t="s">
        <v>205</v>
      </c>
      <c r="D130" s="499"/>
      <c r="E130" s="500"/>
      <c r="F130" s="486"/>
      <c r="G130" s="486"/>
      <c r="H130" s="486"/>
      <c r="I130" s="486"/>
      <c r="J130" s="486"/>
      <c r="K130" s="486"/>
      <c r="L130" s="486"/>
      <c r="M130" s="488"/>
      <c r="N130" s="486"/>
      <c r="O130" s="489"/>
      <c r="P130" s="488"/>
      <c r="Q130" s="486"/>
      <c r="R130" s="486"/>
      <c r="S130" s="486"/>
      <c r="T130" s="486"/>
      <c r="U130" s="508" t="s">
        <v>262</v>
      </c>
      <c r="V130" s="508"/>
      <c r="W130" s="486"/>
      <c r="X130" s="486"/>
      <c r="Y130" s="486"/>
      <c r="Z130" s="508"/>
      <c r="AA130" s="508"/>
      <c r="AB130" s="486"/>
      <c r="AC130" s="488"/>
      <c r="AD130" s="486"/>
      <c r="AE130" s="486"/>
      <c r="AF130" s="488"/>
      <c r="AG130" s="486"/>
      <c r="AH130" s="486"/>
      <c r="AI130" s="486"/>
      <c r="AJ130" s="486"/>
      <c r="AK130" s="486"/>
      <c r="AL130" s="486"/>
      <c r="AM130" s="488"/>
      <c r="AN130" s="488"/>
      <c r="AO130" s="486"/>
      <c r="AP130" s="486"/>
      <c r="AQ130" s="486"/>
      <c r="AR130" s="486"/>
      <c r="AS130" s="486"/>
      <c r="AT130" s="490"/>
      <c r="AU130" s="490"/>
      <c r="AV130" s="490"/>
      <c r="AW130" s="490"/>
      <c r="AX130" s="502"/>
      <c r="AY130" s="491"/>
      <c r="AZ130" s="492"/>
      <c r="BA130" s="488" t="s">
        <v>206</v>
      </c>
      <c r="BB130" s="488" t="s">
        <v>111</v>
      </c>
      <c r="BC130" s="488"/>
      <c r="BD130" s="488"/>
      <c r="BE130" s="488"/>
      <c r="BF130" s="488"/>
      <c r="BG130" s="488"/>
      <c r="BH130" s="488"/>
      <c r="BI130" s="488"/>
      <c r="BJ130" s="488"/>
      <c r="BK130" s="488"/>
      <c r="BL130" s="488"/>
      <c r="BM130" s="488"/>
      <c r="BN130" s="488"/>
      <c r="BO130" s="488"/>
      <c r="BP130" s="488"/>
      <c r="BQ130" s="488"/>
      <c r="BR130" s="488"/>
      <c r="BS130" s="488"/>
      <c r="BT130" s="488"/>
      <c r="BU130" s="488"/>
      <c r="BV130" s="488"/>
      <c r="BW130" s="488"/>
      <c r="BX130" s="488"/>
      <c r="BY130" s="488"/>
      <c r="BZ130" s="488"/>
      <c r="CA130" s="488"/>
      <c r="CB130" s="488"/>
      <c r="CC130" s="381"/>
      <c r="CD130" s="493"/>
      <c r="CE130" s="493"/>
      <c r="CF130" s="493"/>
      <c r="CG130" s="493"/>
      <c r="CH130" s="493"/>
      <c r="CI130" s="488"/>
      <c r="CJ130" s="493" t="s">
        <v>110</v>
      </c>
      <c r="CK130" s="493"/>
      <c r="CL130" s="493"/>
      <c r="CM130" s="493"/>
      <c r="CN130" s="493"/>
      <c r="CO130" s="493"/>
      <c r="CP130" s="493"/>
      <c r="CQ130" s="493"/>
      <c r="CR130" s="493"/>
      <c r="CS130" s="493"/>
      <c r="CT130" s="493"/>
      <c r="CU130" s="493"/>
      <c r="CV130" s="493"/>
      <c r="CW130" s="493"/>
      <c r="CX130" s="493"/>
      <c r="CY130" s="493"/>
      <c r="CZ130" s="493"/>
      <c r="DA130" s="493"/>
      <c r="DB130" s="493"/>
      <c r="DC130" s="493"/>
      <c r="DD130" s="493"/>
      <c r="DE130" s="493"/>
      <c r="DF130" s="493"/>
      <c r="DG130" s="493"/>
      <c r="DH130" s="493" t="s">
        <v>275</v>
      </c>
      <c r="DI130" s="493"/>
      <c r="DJ130" s="493" t="s">
        <v>207</v>
      </c>
      <c r="DK130" s="493"/>
      <c r="DL130" s="493"/>
      <c r="DM130" s="493"/>
      <c r="DN130" s="493"/>
      <c r="DO130" s="487"/>
      <c r="DP130" s="493"/>
      <c r="DQ130" s="467">
        <v>1.88</v>
      </c>
      <c r="DR130" s="380">
        <v>76.569999999999993</v>
      </c>
      <c r="DS130" s="468"/>
      <c r="DT130" s="468"/>
      <c r="DU130" s="495"/>
      <c r="DV130" s="495"/>
      <c r="DW130" s="495"/>
      <c r="DX130" s="495"/>
      <c r="DY130" s="495"/>
      <c r="DZ130" s="495"/>
      <c r="EA130" s="495"/>
      <c r="EB130" s="495"/>
      <c r="EC130" s="495"/>
      <c r="ED130" s="495"/>
      <c r="EE130" s="495"/>
      <c r="EF130" s="495"/>
      <c r="EG130" s="495"/>
      <c r="EH130" s="495"/>
      <c r="EI130" s="495"/>
      <c r="EJ130" s="495"/>
      <c r="EK130" s="495"/>
      <c r="EL130" s="446">
        <v>195</v>
      </c>
      <c r="EM130" s="495" t="s">
        <v>208</v>
      </c>
      <c r="EN130" s="495"/>
      <c r="EO130" s="446">
        <v>195</v>
      </c>
      <c r="EP130" s="495" t="s">
        <v>208</v>
      </c>
      <c r="EQ130" s="464"/>
      <c r="ER130" s="446">
        <v>195</v>
      </c>
      <c r="ES130" s="495" t="s">
        <v>208</v>
      </c>
      <c r="ET130" s="495"/>
      <c r="EU130" s="446">
        <v>195</v>
      </c>
      <c r="EV130" s="495" t="s">
        <v>208</v>
      </c>
      <c r="EW130" s="495"/>
      <c r="EX130" s="446">
        <v>195</v>
      </c>
      <c r="EY130" s="495" t="s">
        <v>208</v>
      </c>
      <c r="EZ130" s="495"/>
      <c r="FA130" s="446">
        <v>165</v>
      </c>
      <c r="FB130" s="495" t="s">
        <v>208</v>
      </c>
      <c r="FC130" s="495"/>
      <c r="FD130" s="446">
        <v>189</v>
      </c>
      <c r="FE130" s="495" t="s">
        <v>208</v>
      </c>
      <c r="FF130" s="495"/>
      <c r="FG130" s="446">
        <v>195</v>
      </c>
      <c r="FH130" s="495" t="s">
        <v>208</v>
      </c>
      <c r="FI130" s="495"/>
      <c r="FJ130" s="462">
        <v>195</v>
      </c>
      <c r="FK130" s="495" t="s">
        <v>208</v>
      </c>
      <c r="FL130" s="495"/>
      <c r="FM130" s="446">
        <v>195</v>
      </c>
      <c r="FN130" s="495" t="s">
        <v>208</v>
      </c>
      <c r="FO130" s="495"/>
      <c r="FP130" s="447"/>
      <c r="FQ130" s="497"/>
      <c r="FR130" s="497"/>
      <c r="FS130" s="447"/>
      <c r="FT130" s="497"/>
      <c r="FU130" s="497"/>
      <c r="FV130" s="447"/>
      <c r="FW130" s="497"/>
      <c r="FX130" s="497"/>
      <c r="FY130" s="447"/>
      <c r="FZ130" s="497"/>
      <c r="GA130" s="497"/>
      <c r="GB130" s="447"/>
      <c r="GC130" s="497"/>
      <c r="GD130" s="497"/>
      <c r="GE130" s="447"/>
      <c r="GF130" s="497"/>
      <c r="GG130" s="497"/>
      <c r="GH130" s="447"/>
      <c r="GI130" s="497"/>
      <c r="GJ130" s="497"/>
      <c r="GK130" s="447"/>
      <c r="GL130" s="497"/>
      <c r="GM130" s="497"/>
      <c r="GN130" s="447"/>
      <c r="GO130" s="497"/>
      <c r="GP130" s="497"/>
      <c r="GQ130" s="447"/>
      <c r="GR130" s="497"/>
      <c r="GS130" s="453"/>
      <c r="GT130" s="382" t="s">
        <v>75</v>
      </c>
      <c r="GU130" s="498"/>
      <c r="GV130" s="498"/>
      <c r="GW130" s="498"/>
      <c r="GX130" s="498"/>
      <c r="GY130" s="454"/>
      <c r="GZ130" s="382" t="s">
        <v>75</v>
      </c>
      <c r="HA130" s="498"/>
      <c r="HB130" s="498"/>
      <c r="HC130" s="498"/>
      <c r="HD130" s="498"/>
      <c r="HE130" s="498"/>
      <c r="HF130" s="382" t="s">
        <v>75</v>
      </c>
      <c r="HG130" s="498"/>
      <c r="HH130" s="498"/>
      <c r="HI130" s="498"/>
      <c r="HJ130" s="498"/>
      <c r="HK130" s="498"/>
      <c r="HL130" s="498"/>
      <c r="HM130" s="498"/>
      <c r="HN130" s="498"/>
      <c r="HO130" s="498"/>
      <c r="HP130" s="498"/>
      <c r="HQ130" s="498"/>
      <c r="HR130" s="498"/>
      <c r="HS130" s="498"/>
      <c r="HT130" s="498"/>
      <c r="HU130" s="498"/>
      <c r="HV130" s="498"/>
      <c r="HW130" s="498"/>
      <c r="HX130" s="133">
        <f t="shared" si="121"/>
        <v>195</v>
      </c>
      <c r="HY130" s="166"/>
      <c r="HZ130" s="140"/>
      <c r="IA130" s="38">
        <f t="shared" si="119"/>
        <v>0</v>
      </c>
      <c r="IB130" s="91">
        <f t="shared" si="110"/>
        <v>0</v>
      </c>
      <c r="IC130" s="176" t="str">
        <f t="shared" si="122"/>
        <v/>
      </c>
      <c r="IE130" s="31">
        <f t="shared" si="112"/>
        <v>195</v>
      </c>
      <c r="IG130" s="97">
        <f t="shared" si="118"/>
        <v>0</v>
      </c>
      <c r="II130" s="97">
        <f t="shared" ca="1" si="113"/>
        <v>0</v>
      </c>
      <c r="IJ130" s="89">
        <f t="shared" si="114"/>
        <v>0</v>
      </c>
      <c r="IP130" s="56"/>
      <c r="IQ130" s="56"/>
      <c r="IR130" s="56"/>
      <c r="IS130" s="56"/>
      <c r="IT130" s="56"/>
      <c r="JK130" s="69">
        <f t="shared" si="115"/>
        <v>0</v>
      </c>
      <c r="JL130" s="39">
        <f t="shared" si="116"/>
        <v>0</v>
      </c>
      <c r="JM130" s="39">
        <f t="shared" si="117"/>
        <v>0</v>
      </c>
    </row>
    <row r="131" spans="1:273" ht="17.25" hidden="1" customHeight="1">
      <c r="A131" s="146"/>
      <c r="B131" s="211" t="str">
        <f t="shared" si="120"/>
        <v>315 г</v>
      </c>
      <c r="C131" s="482" t="s">
        <v>209</v>
      </c>
      <c r="D131" s="499"/>
      <c r="E131" s="500"/>
      <c r="F131" s="486"/>
      <c r="G131" s="486"/>
      <c r="H131" s="486"/>
      <c r="I131" s="486"/>
      <c r="J131" s="486"/>
      <c r="K131" s="486"/>
      <c r="L131" s="486"/>
      <c r="M131" s="489"/>
      <c r="N131" s="486"/>
      <c r="O131" s="489"/>
      <c r="P131" s="488"/>
      <c r="Q131" s="486"/>
      <c r="R131" s="508"/>
      <c r="S131" s="486" t="s">
        <v>263</v>
      </c>
      <c r="T131" s="489"/>
      <c r="U131" s="486"/>
      <c r="V131" s="486"/>
      <c r="W131" s="486"/>
      <c r="X131" s="486"/>
      <c r="Y131" s="486"/>
      <c r="Z131" s="486"/>
      <c r="AA131" s="486"/>
      <c r="AB131" s="486"/>
      <c r="AC131" s="486"/>
      <c r="AD131" s="486"/>
      <c r="AE131" s="486"/>
      <c r="AF131" s="486"/>
      <c r="AG131" s="486"/>
      <c r="AH131" s="486"/>
      <c r="AI131" s="486"/>
      <c r="AJ131" s="486"/>
      <c r="AK131" s="486"/>
      <c r="AL131" s="486"/>
      <c r="AM131" s="486"/>
      <c r="AN131" s="486"/>
      <c r="AO131" s="486"/>
      <c r="AP131" s="486"/>
      <c r="AQ131" s="486"/>
      <c r="AR131" s="486"/>
      <c r="AS131" s="486"/>
      <c r="AT131" s="490"/>
      <c r="AU131" s="490"/>
      <c r="AV131" s="490"/>
      <c r="AW131" s="490"/>
      <c r="AX131" s="502"/>
      <c r="AY131" s="491"/>
      <c r="AZ131" s="492"/>
      <c r="BA131" s="488" t="s">
        <v>206</v>
      </c>
      <c r="BB131" s="488" t="s">
        <v>111</v>
      </c>
      <c r="BC131" s="488"/>
      <c r="BD131" s="488"/>
      <c r="BE131" s="488"/>
      <c r="BF131" s="488"/>
      <c r="BG131" s="488"/>
      <c r="BH131" s="488"/>
      <c r="BI131" s="488"/>
      <c r="BJ131" s="488"/>
      <c r="BK131" s="488"/>
      <c r="BL131" s="488"/>
      <c r="BM131" s="488"/>
      <c r="BN131" s="488"/>
      <c r="BO131" s="488"/>
      <c r="BP131" s="488"/>
      <c r="BQ131" s="488"/>
      <c r="BR131" s="488"/>
      <c r="BS131" s="488"/>
      <c r="BT131" s="488"/>
      <c r="BU131" s="488"/>
      <c r="BV131" s="488"/>
      <c r="BW131" s="488"/>
      <c r="BX131" s="488"/>
      <c r="BY131" s="488"/>
      <c r="BZ131" s="488"/>
      <c r="CA131" s="488"/>
      <c r="CB131" s="488"/>
      <c r="CC131" s="381"/>
      <c r="CD131" s="493"/>
      <c r="CE131" s="493"/>
      <c r="CF131" s="493"/>
      <c r="CG131" s="493"/>
      <c r="CH131" s="493"/>
      <c r="CI131" s="488"/>
      <c r="CJ131" s="493" t="s">
        <v>110</v>
      </c>
      <c r="CK131" s="493"/>
      <c r="CL131" s="493"/>
      <c r="CM131" s="493"/>
      <c r="CN131" s="493"/>
      <c r="CO131" s="493"/>
      <c r="CP131" s="493"/>
      <c r="CQ131" s="493"/>
      <c r="CR131" s="493"/>
      <c r="CS131" s="493"/>
      <c r="CT131" s="493"/>
      <c r="CU131" s="493"/>
      <c r="CV131" s="493"/>
      <c r="CW131" s="493"/>
      <c r="CX131" s="493"/>
      <c r="CY131" s="493"/>
      <c r="CZ131" s="493"/>
      <c r="DA131" s="493"/>
      <c r="DB131" s="493"/>
      <c r="DC131" s="493"/>
      <c r="DD131" s="493"/>
      <c r="DE131" s="493"/>
      <c r="DF131" s="493"/>
      <c r="DG131" s="493"/>
      <c r="DH131" s="493" t="s">
        <v>275</v>
      </c>
      <c r="DI131" s="493"/>
      <c r="DJ131" s="493" t="s">
        <v>210</v>
      </c>
      <c r="DK131" s="493"/>
      <c r="DL131" s="493"/>
      <c r="DM131" s="493"/>
      <c r="DN131" s="493"/>
      <c r="DO131" s="487"/>
      <c r="DP131" s="493"/>
      <c r="DQ131" s="467">
        <v>1.21</v>
      </c>
      <c r="DR131" s="380">
        <v>74.77</v>
      </c>
      <c r="DS131" s="468"/>
      <c r="DT131" s="468"/>
      <c r="DU131" s="495"/>
      <c r="DV131" s="495"/>
      <c r="DW131" s="495"/>
      <c r="DX131" s="495"/>
      <c r="DY131" s="495"/>
      <c r="DZ131" s="495"/>
      <c r="EA131" s="495"/>
      <c r="EB131" s="495"/>
      <c r="EC131" s="495"/>
      <c r="ED131" s="495"/>
      <c r="EE131" s="495"/>
      <c r="EF131" s="495"/>
      <c r="EG131" s="495"/>
      <c r="EH131" s="495"/>
      <c r="EI131" s="495"/>
      <c r="EJ131" s="495"/>
      <c r="EK131" s="495"/>
      <c r="EL131" s="446">
        <v>195</v>
      </c>
      <c r="EM131" s="495" t="s">
        <v>208</v>
      </c>
      <c r="EN131" s="495"/>
      <c r="EO131" s="446">
        <v>195</v>
      </c>
      <c r="EP131" s="495" t="s">
        <v>208</v>
      </c>
      <c r="EQ131" s="464"/>
      <c r="ER131" s="446">
        <v>195</v>
      </c>
      <c r="ES131" s="495" t="s">
        <v>208</v>
      </c>
      <c r="ET131" s="495"/>
      <c r="EU131" s="446">
        <v>195</v>
      </c>
      <c r="EV131" s="495" t="s">
        <v>208</v>
      </c>
      <c r="EW131" s="495"/>
      <c r="EX131" s="446">
        <v>195</v>
      </c>
      <c r="EY131" s="495" t="s">
        <v>208</v>
      </c>
      <c r="EZ131" s="495"/>
      <c r="FA131" s="446">
        <v>165</v>
      </c>
      <c r="FB131" s="495" t="s">
        <v>208</v>
      </c>
      <c r="FC131" s="495"/>
      <c r="FD131" s="446">
        <v>189</v>
      </c>
      <c r="FE131" s="495" t="s">
        <v>208</v>
      </c>
      <c r="FF131" s="495"/>
      <c r="FG131" s="446">
        <v>195</v>
      </c>
      <c r="FH131" s="495" t="s">
        <v>208</v>
      </c>
      <c r="FI131" s="495"/>
      <c r="FJ131" s="462">
        <v>195</v>
      </c>
      <c r="FK131" s="495" t="s">
        <v>208</v>
      </c>
      <c r="FL131" s="495"/>
      <c r="FM131" s="446">
        <v>195</v>
      </c>
      <c r="FN131" s="495" t="s">
        <v>208</v>
      </c>
      <c r="FO131" s="495"/>
      <c r="FP131" s="447"/>
      <c r="FQ131" s="497"/>
      <c r="FR131" s="497"/>
      <c r="FS131" s="447"/>
      <c r="FT131" s="497"/>
      <c r="FU131" s="497"/>
      <c r="FV131" s="447"/>
      <c r="FW131" s="497"/>
      <c r="FX131" s="497"/>
      <c r="FY131" s="447"/>
      <c r="FZ131" s="497"/>
      <c r="GA131" s="497"/>
      <c r="GB131" s="447"/>
      <c r="GC131" s="497"/>
      <c r="GD131" s="497"/>
      <c r="GE131" s="447"/>
      <c r="GF131" s="497"/>
      <c r="GG131" s="497"/>
      <c r="GH131" s="447"/>
      <c r="GI131" s="497"/>
      <c r="GJ131" s="497"/>
      <c r="GK131" s="447"/>
      <c r="GL131" s="497"/>
      <c r="GM131" s="497"/>
      <c r="GN131" s="447"/>
      <c r="GO131" s="497"/>
      <c r="GP131" s="497"/>
      <c r="GQ131" s="447"/>
      <c r="GR131" s="497"/>
      <c r="GS131" s="453"/>
      <c r="GT131" s="382" t="s">
        <v>75</v>
      </c>
      <c r="GU131" s="498"/>
      <c r="GV131" s="498"/>
      <c r="GW131" s="498"/>
      <c r="GX131" s="498"/>
      <c r="GY131" s="454"/>
      <c r="GZ131" s="382" t="s">
        <v>75</v>
      </c>
      <c r="HA131" s="498"/>
      <c r="HB131" s="498"/>
      <c r="HC131" s="498"/>
      <c r="HD131" s="498"/>
      <c r="HE131" s="498"/>
      <c r="HF131" s="382" t="s">
        <v>75</v>
      </c>
      <c r="HG131" s="498"/>
      <c r="HH131" s="498"/>
      <c r="HI131" s="498"/>
      <c r="HJ131" s="498"/>
      <c r="HK131" s="498"/>
      <c r="HL131" s="498"/>
      <c r="HM131" s="498"/>
      <c r="HN131" s="498"/>
      <c r="HO131" s="498"/>
      <c r="HP131" s="498"/>
      <c r="HQ131" s="498"/>
      <c r="HR131" s="498"/>
      <c r="HS131" s="498"/>
      <c r="HT131" s="498"/>
      <c r="HU131" s="498"/>
      <c r="HV131" s="498"/>
      <c r="HW131" s="498"/>
      <c r="HX131" s="133">
        <f t="shared" si="121"/>
        <v>195</v>
      </c>
      <c r="HY131" s="166"/>
      <c r="HZ131" s="140"/>
      <c r="IA131" s="38">
        <f t="shared" si="119"/>
        <v>0</v>
      </c>
      <c r="IB131" s="91">
        <f t="shared" si="110"/>
        <v>0</v>
      </c>
      <c r="IC131" s="176" t="str">
        <f t="shared" si="122"/>
        <v/>
      </c>
      <c r="IE131" s="31">
        <f t="shared" si="112"/>
        <v>195</v>
      </c>
      <c r="IG131" s="97">
        <f t="shared" si="118"/>
        <v>0</v>
      </c>
      <c r="II131" s="97">
        <f t="shared" ca="1" si="113"/>
        <v>0</v>
      </c>
      <c r="IJ131" s="89">
        <f t="shared" si="114"/>
        <v>0</v>
      </c>
      <c r="IP131" s="56"/>
      <c r="IQ131" s="56"/>
      <c r="IR131" s="56"/>
      <c r="IS131" s="56"/>
      <c r="IT131" s="56"/>
      <c r="JK131" s="69">
        <f t="shared" si="115"/>
        <v>0</v>
      </c>
      <c r="JL131" s="39">
        <f t="shared" si="116"/>
        <v>0</v>
      </c>
      <c r="JM131" s="39">
        <f t="shared" si="117"/>
        <v>0</v>
      </c>
    </row>
    <row r="132" spans="1:273" ht="17.25" hidden="1" customHeight="1">
      <c r="A132" s="146"/>
      <c r="B132" s="211">
        <f t="shared" si="120"/>
        <v>0</v>
      </c>
      <c r="C132" s="383"/>
      <c r="D132" s="418"/>
      <c r="E132" s="419"/>
      <c r="F132" s="415"/>
      <c r="G132" s="415"/>
      <c r="H132" s="415"/>
      <c r="I132" s="415"/>
      <c r="J132" s="415"/>
      <c r="K132" s="415"/>
      <c r="L132" s="434"/>
      <c r="M132" s="415"/>
      <c r="N132" s="415"/>
      <c r="O132" s="415"/>
      <c r="P132" s="415"/>
      <c r="Q132" s="415"/>
      <c r="R132" s="415"/>
      <c r="S132" s="434"/>
      <c r="T132" s="415"/>
      <c r="U132" s="415"/>
      <c r="V132" s="415"/>
      <c r="W132" s="415"/>
      <c r="X132" s="415"/>
      <c r="Y132" s="415"/>
      <c r="Z132" s="387"/>
      <c r="AA132" s="415"/>
      <c r="AB132" s="415"/>
      <c r="AC132" s="415"/>
      <c r="AD132" s="415"/>
      <c r="AE132" s="434"/>
      <c r="AF132" s="415"/>
      <c r="AG132" s="415"/>
      <c r="AH132" s="415"/>
      <c r="AI132" s="415"/>
      <c r="AJ132" s="415"/>
      <c r="AK132" s="415"/>
      <c r="AL132" s="415"/>
      <c r="AM132" s="415"/>
      <c r="AN132" s="415"/>
      <c r="AO132" s="415"/>
      <c r="AP132" s="415"/>
      <c r="AQ132" s="415"/>
      <c r="AR132" s="415"/>
      <c r="AS132" s="415"/>
      <c r="AT132" s="416"/>
      <c r="AU132" s="416"/>
      <c r="AV132" s="416"/>
      <c r="AW132" s="416"/>
      <c r="AX132" s="417"/>
      <c r="AY132" s="392"/>
      <c r="AZ132" s="393"/>
      <c r="BA132" s="387"/>
      <c r="BB132" s="387"/>
      <c r="BC132" s="387"/>
      <c r="BD132" s="387"/>
      <c r="BE132" s="387"/>
      <c r="BF132" s="387"/>
      <c r="BG132" s="387"/>
      <c r="BH132" s="387"/>
      <c r="BI132" s="387"/>
      <c r="BJ132" s="387"/>
      <c r="BK132" s="387"/>
      <c r="BL132" s="387"/>
      <c r="BM132" s="387"/>
      <c r="BN132" s="387"/>
      <c r="BO132" s="387"/>
      <c r="BP132" s="387"/>
      <c r="BQ132" s="387"/>
      <c r="BR132" s="387"/>
      <c r="BS132" s="387"/>
      <c r="BT132" s="387"/>
      <c r="BU132" s="387"/>
      <c r="BV132" s="387"/>
      <c r="BW132" s="387"/>
      <c r="BX132" s="387"/>
      <c r="BY132" s="387"/>
      <c r="BZ132" s="387"/>
      <c r="CA132" s="387"/>
      <c r="CB132" s="387"/>
      <c r="CC132" s="381"/>
      <c r="CD132" s="396"/>
      <c r="CE132" s="396"/>
      <c r="CF132" s="396"/>
      <c r="CG132" s="396"/>
      <c r="CH132" s="396"/>
      <c r="CI132" s="387"/>
      <c r="CJ132" s="396"/>
      <c r="CK132" s="396"/>
      <c r="CL132" s="396"/>
      <c r="CM132" s="396"/>
      <c r="CN132" s="396"/>
      <c r="CO132" s="396"/>
      <c r="CP132" s="396"/>
      <c r="CQ132" s="396"/>
      <c r="CR132" s="396"/>
      <c r="CS132" s="396"/>
      <c r="CT132" s="396"/>
      <c r="CU132" s="396"/>
      <c r="CV132" s="396"/>
      <c r="CW132" s="396"/>
      <c r="CX132" s="396"/>
      <c r="CY132" s="396"/>
      <c r="CZ132" s="396"/>
      <c r="DA132" s="396"/>
      <c r="DB132" s="396"/>
      <c r="DC132" s="396"/>
      <c r="DD132" s="396"/>
      <c r="DE132" s="396"/>
      <c r="DF132" s="396"/>
      <c r="DG132" s="396"/>
      <c r="DH132" s="396"/>
      <c r="DI132" s="396"/>
      <c r="DJ132" s="396"/>
      <c r="DK132" s="396"/>
      <c r="DL132" s="396"/>
      <c r="DM132" s="396"/>
      <c r="DN132" s="396"/>
      <c r="DO132" s="396"/>
      <c r="DP132" s="397"/>
      <c r="DQ132" s="408"/>
      <c r="DR132" s="380">
        <v>0</v>
      </c>
      <c r="DS132" s="468"/>
      <c r="DT132" s="468"/>
      <c r="DU132" s="397"/>
      <c r="DV132" s="397"/>
      <c r="DW132" s="397"/>
      <c r="DX132" s="397"/>
      <c r="DY132" s="397"/>
      <c r="DZ132" s="397"/>
      <c r="EA132" s="397"/>
      <c r="EB132" s="397"/>
      <c r="EC132" s="397"/>
      <c r="ED132" s="397"/>
      <c r="EE132" s="397"/>
      <c r="EF132" s="397"/>
      <c r="EG132" s="397"/>
      <c r="EH132" s="397"/>
      <c r="EI132" s="397"/>
      <c r="EJ132" s="397"/>
      <c r="EK132" s="397"/>
      <c r="EL132" s="398"/>
      <c r="EM132" s="397"/>
      <c r="EN132" s="397"/>
      <c r="EO132" s="398"/>
      <c r="EP132" s="397"/>
      <c r="EQ132" s="399"/>
      <c r="ER132" s="398"/>
      <c r="ES132" s="397"/>
      <c r="ET132" s="397"/>
      <c r="EU132" s="398"/>
      <c r="EV132" s="397"/>
      <c r="EW132" s="397"/>
      <c r="EX132" s="398"/>
      <c r="EY132" s="397"/>
      <c r="EZ132" s="397"/>
      <c r="FA132" s="398"/>
      <c r="FB132" s="397"/>
      <c r="FC132" s="397"/>
      <c r="FD132" s="398"/>
      <c r="FE132" s="397"/>
      <c r="FF132" s="397"/>
      <c r="FG132" s="398"/>
      <c r="FH132" s="397"/>
      <c r="FI132" s="397"/>
      <c r="FJ132" s="398"/>
      <c r="FK132" s="397"/>
      <c r="FL132" s="397"/>
      <c r="FM132" s="398"/>
      <c r="FN132" s="397"/>
      <c r="FO132" s="397"/>
      <c r="FP132" s="447"/>
      <c r="FQ132" s="400"/>
      <c r="FR132" s="400"/>
      <c r="FS132" s="400"/>
      <c r="FT132" s="400"/>
      <c r="FU132" s="400"/>
      <c r="FV132" s="400"/>
      <c r="FW132" s="400"/>
      <c r="FX132" s="400"/>
      <c r="FY132" s="400"/>
      <c r="FZ132" s="400"/>
      <c r="GA132" s="400"/>
      <c r="GB132" s="400"/>
      <c r="GC132" s="400"/>
      <c r="GD132" s="400"/>
      <c r="GE132" s="400"/>
      <c r="GF132" s="400"/>
      <c r="GG132" s="400"/>
      <c r="GH132" s="400"/>
      <c r="GI132" s="400"/>
      <c r="GJ132" s="400"/>
      <c r="GK132" s="400"/>
      <c r="GL132" s="400"/>
      <c r="GM132" s="400"/>
      <c r="GN132" s="400"/>
      <c r="GO132" s="400"/>
      <c r="GP132" s="400"/>
      <c r="GQ132" s="400"/>
      <c r="GR132" s="400"/>
      <c r="GS132" s="400"/>
      <c r="GT132" s="404"/>
      <c r="GU132" s="404"/>
      <c r="GV132" s="404"/>
      <c r="GW132" s="404"/>
      <c r="GX132" s="404"/>
      <c r="GY132" s="404"/>
      <c r="GZ132" s="404"/>
      <c r="HA132" s="404"/>
      <c r="HB132" s="404"/>
      <c r="HC132" s="404"/>
      <c r="HD132" s="404"/>
      <c r="HE132" s="404"/>
      <c r="HF132" s="404"/>
      <c r="HG132" s="404"/>
      <c r="HH132" s="404"/>
      <c r="HI132" s="404"/>
      <c r="HJ132" s="404"/>
      <c r="HK132" s="404"/>
      <c r="HL132" s="404"/>
      <c r="HM132" s="404"/>
      <c r="HN132" s="404"/>
      <c r="HO132" s="404"/>
      <c r="HP132" s="404"/>
      <c r="HQ132" s="404"/>
      <c r="HR132" s="404"/>
      <c r="HS132" s="404"/>
      <c r="HT132" s="404"/>
      <c r="HU132" s="404"/>
      <c r="HV132" s="404"/>
      <c r="HW132" s="404"/>
      <c r="HX132" s="133">
        <f t="shared" si="121"/>
        <v>0</v>
      </c>
      <c r="HY132" s="166"/>
      <c r="HZ132" s="140"/>
      <c r="IA132" s="38">
        <f t="shared" si="119"/>
        <v>0</v>
      </c>
      <c r="IB132" s="91">
        <f t="shared" si="110"/>
        <v>0</v>
      </c>
      <c r="IC132" s="176" t="str">
        <f t="shared" si="122"/>
        <v/>
      </c>
      <c r="IE132" s="31">
        <f t="shared" si="112"/>
        <v>0</v>
      </c>
      <c r="IG132" s="97">
        <f t="shared" si="118"/>
        <v>0</v>
      </c>
      <c r="II132" s="97">
        <f t="shared" ca="1" si="113"/>
        <v>0</v>
      </c>
      <c r="IJ132" s="89">
        <f t="shared" si="114"/>
        <v>0</v>
      </c>
      <c r="IP132" s="56"/>
      <c r="IQ132" s="56"/>
      <c r="IR132" s="56"/>
      <c r="IS132" s="56"/>
      <c r="IT132" s="56"/>
      <c r="JK132" s="69">
        <f t="shared" si="115"/>
        <v>0</v>
      </c>
      <c r="JL132" s="39">
        <f t="shared" si="116"/>
        <v>0</v>
      </c>
      <c r="JM132" s="39">
        <f t="shared" si="117"/>
        <v>0</v>
      </c>
    </row>
    <row r="133" spans="1:273" ht="17.25" hidden="1" customHeight="1">
      <c r="A133" s="146"/>
      <c r="B133" s="211">
        <f t="shared" si="120"/>
        <v>0</v>
      </c>
      <c r="C133" s="383"/>
      <c r="D133" s="418"/>
      <c r="E133" s="419"/>
      <c r="F133" s="415"/>
      <c r="G133" s="415"/>
      <c r="H133" s="415"/>
      <c r="I133" s="415"/>
      <c r="J133" s="415"/>
      <c r="K133" s="415"/>
      <c r="L133" s="434"/>
      <c r="M133" s="415"/>
      <c r="N133" s="415"/>
      <c r="O133" s="415"/>
      <c r="P133" s="415"/>
      <c r="Q133" s="415"/>
      <c r="R133" s="415"/>
      <c r="S133" s="434"/>
      <c r="T133" s="415"/>
      <c r="U133" s="415"/>
      <c r="V133" s="415"/>
      <c r="W133" s="415"/>
      <c r="X133" s="415"/>
      <c r="Y133" s="415"/>
      <c r="Z133" s="387"/>
      <c r="AA133" s="415"/>
      <c r="AB133" s="415"/>
      <c r="AC133" s="415"/>
      <c r="AD133" s="415"/>
      <c r="AE133" s="434"/>
      <c r="AF133" s="415"/>
      <c r="AG133" s="415"/>
      <c r="AH133" s="415"/>
      <c r="AI133" s="415"/>
      <c r="AJ133" s="415"/>
      <c r="AK133" s="415"/>
      <c r="AL133" s="415"/>
      <c r="AM133" s="415"/>
      <c r="AN133" s="415"/>
      <c r="AO133" s="415"/>
      <c r="AP133" s="415"/>
      <c r="AQ133" s="415"/>
      <c r="AR133" s="415"/>
      <c r="AS133" s="415"/>
      <c r="AT133" s="416"/>
      <c r="AU133" s="416"/>
      <c r="AV133" s="416"/>
      <c r="AW133" s="416"/>
      <c r="AX133" s="417"/>
      <c r="AY133" s="392"/>
      <c r="AZ133" s="393"/>
      <c r="BA133" s="387"/>
      <c r="BB133" s="387"/>
      <c r="BC133" s="387"/>
      <c r="BD133" s="387"/>
      <c r="BE133" s="387"/>
      <c r="BF133" s="387"/>
      <c r="BG133" s="387"/>
      <c r="BH133" s="387"/>
      <c r="BI133" s="387"/>
      <c r="BJ133" s="387"/>
      <c r="BK133" s="387"/>
      <c r="BL133" s="387"/>
      <c r="BM133" s="387"/>
      <c r="BN133" s="387"/>
      <c r="BO133" s="387"/>
      <c r="BP133" s="387"/>
      <c r="BQ133" s="387"/>
      <c r="BR133" s="387"/>
      <c r="BS133" s="387"/>
      <c r="BT133" s="387"/>
      <c r="BU133" s="387"/>
      <c r="BV133" s="387"/>
      <c r="BW133" s="387"/>
      <c r="BX133" s="387"/>
      <c r="BY133" s="387"/>
      <c r="BZ133" s="387"/>
      <c r="CA133" s="387"/>
      <c r="CB133" s="387"/>
      <c r="CC133" s="381"/>
      <c r="CD133" s="396"/>
      <c r="CE133" s="396"/>
      <c r="CF133" s="396"/>
      <c r="CG133" s="396"/>
      <c r="CH133" s="396"/>
      <c r="CI133" s="387"/>
      <c r="CJ133" s="396"/>
      <c r="CK133" s="396"/>
      <c r="CL133" s="396"/>
      <c r="CM133" s="396"/>
      <c r="CN133" s="396"/>
      <c r="CO133" s="396"/>
      <c r="CP133" s="396"/>
      <c r="CQ133" s="396"/>
      <c r="CR133" s="396"/>
      <c r="CS133" s="396"/>
      <c r="CT133" s="396"/>
      <c r="CU133" s="396"/>
      <c r="CV133" s="396"/>
      <c r="CW133" s="396"/>
      <c r="CX133" s="396"/>
      <c r="CY133" s="396"/>
      <c r="CZ133" s="396"/>
      <c r="DA133" s="396"/>
      <c r="DB133" s="396"/>
      <c r="DC133" s="396"/>
      <c r="DD133" s="396"/>
      <c r="DE133" s="396"/>
      <c r="DF133" s="396"/>
      <c r="DG133" s="396"/>
      <c r="DH133" s="396"/>
      <c r="DI133" s="396"/>
      <c r="DJ133" s="396"/>
      <c r="DK133" s="396"/>
      <c r="DL133" s="396"/>
      <c r="DM133" s="396"/>
      <c r="DN133" s="396"/>
      <c r="DO133" s="396"/>
      <c r="DP133" s="397"/>
      <c r="DQ133" s="408"/>
      <c r="DR133" s="380">
        <v>0</v>
      </c>
      <c r="DS133" s="468"/>
      <c r="DT133" s="468"/>
      <c r="DU133" s="397"/>
      <c r="DV133" s="397"/>
      <c r="DW133" s="397"/>
      <c r="DX133" s="397"/>
      <c r="DY133" s="397"/>
      <c r="DZ133" s="397"/>
      <c r="EA133" s="397"/>
      <c r="EB133" s="397"/>
      <c r="EC133" s="397"/>
      <c r="ED133" s="397"/>
      <c r="EE133" s="397"/>
      <c r="EF133" s="397"/>
      <c r="EG133" s="397"/>
      <c r="EH133" s="397"/>
      <c r="EI133" s="397"/>
      <c r="EJ133" s="397"/>
      <c r="EK133" s="397"/>
      <c r="EL133" s="398"/>
      <c r="EM133" s="397"/>
      <c r="EN133" s="397"/>
      <c r="EO133" s="398"/>
      <c r="EP133" s="397"/>
      <c r="EQ133" s="399"/>
      <c r="ER133" s="398"/>
      <c r="ES133" s="397"/>
      <c r="ET133" s="397"/>
      <c r="EU133" s="398"/>
      <c r="EV133" s="397"/>
      <c r="EW133" s="397"/>
      <c r="EX133" s="398"/>
      <c r="EY133" s="397"/>
      <c r="EZ133" s="397"/>
      <c r="FA133" s="398"/>
      <c r="FB133" s="397"/>
      <c r="FC133" s="397"/>
      <c r="FD133" s="398"/>
      <c r="FE133" s="397"/>
      <c r="FF133" s="397"/>
      <c r="FG133" s="398"/>
      <c r="FH133" s="397"/>
      <c r="FI133" s="397"/>
      <c r="FJ133" s="398"/>
      <c r="FK133" s="397"/>
      <c r="FL133" s="397"/>
      <c r="FM133" s="398"/>
      <c r="FN133" s="397"/>
      <c r="FO133" s="397"/>
      <c r="FP133" s="447"/>
      <c r="FQ133" s="400"/>
      <c r="FR133" s="400"/>
      <c r="FS133" s="400"/>
      <c r="FT133" s="400"/>
      <c r="FU133" s="400"/>
      <c r="FV133" s="400"/>
      <c r="FW133" s="400"/>
      <c r="FX133" s="400"/>
      <c r="FY133" s="400"/>
      <c r="FZ133" s="400"/>
      <c r="GA133" s="400"/>
      <c r="GB133" s="400"/>
      <c r="GC133" s="400"/>
      <c r="GD133" s="400"/>
      <c r="GE133" s="400"/>
      <c r="GF133" s="400"/>
      <c r="GG133" s="400"/>
      <c r="GH133" s="400"/>
      <c r="GI133" s="400"/>
      <c r="GJ133" s="400"/>
      <c r="GK133" s="400"/>
      <c r="GL133" s="400"/>
      <c r="GM133" s="400"/>
      <c r="GN133" s="400"/>
      <c r="GO133" s="400"/>
      <c r="GP133" s="400"/>
      <c r="GQ133" s="400"/>
      <c r="GR133" s="400"/>
      <c r="GS133" s="400"/>
      <c r="GT133" s="404"/>
      <c r="GU133" s="404"/>
      <c r="GV133" s="404"/>
      <c r="GW133" s="404"/>
      <c r="GX133" s="404"/>
      <c r="GY133" s="404"/>
      <c r="GZ133" s="404"/>
      <c r="HA133" s="404"/>
      <c r="HB133" s="404"/>
      <c r="HC133" s="404"/>
      <c r="HD133" s="404"/>
      <c r="HE133" s="404"/>
      <c r="HF133" s="404"/>
      <c r="HG133" s="404"/>
      <c r="HH133" s="404"/>
      <c r="HI133" s="404"/>
      <c r="HJ133" s="404"/>
      <c r="HK133" s="404"/>
      <c r="HL133" s="404"/>
      <c r="HM133" s="404"/>
      <c r="HN133" s="404"/>
      <c r="HO133" s="404"/>
      <c r="HP133" s="404"/>
      <c r="HQ133" s="404"/>
      <c r="HR133" s="404"/>
      <c r="HS133" s="404"/>
      <c r="HT133" s="404"/>
      <c r="HU133" s="404"/>
      <c r="HV133" s="404"/>
      <c r="HW133" s="404"/>
      <c r="HX133" s="133">
        <f t="shared" si="121"/>
        <v>0</v>
      </c>
      <c r="HY133" s="166"/>
      <c r="HZ133" s="140"/>
      <c r="IA133" s="38">
        <f t="shared" si="119"/>
        <v>0</v>
      </c>
      <c r="IB133" s="91">
        <f t="shared" si="110"/>
        <v>0</v>
      </c>
      <c r="IC133" s="176" t="str">
        <f t="shared" si="122"/>
        <v/>
      </c>
      <c r="IE133" s="31">
        <f t="shared" si="112"/>
        <v>0</v>
      </c>
      <c r="IG133" s="97">
        <f t="shared" si="118"/>
        <v>0</v>
      </c>
      <c r="II133" s="97">
        <f t="shared" ca="1" si="113"/>
        <v>0</v>
      </c>
      <c r="IJ133" s="89">
        <f t="shared" si="114"/>
        <v>0</v>
      </c>
      <c r="IP133" s="56"/>
      <c r="IQ133" s="56"/>
      <c r="IR133" s="56"/>
      <c r="IS133" s="56"/>
      <c r="IT133" s="56"/>
      <c r="JK133" s="69">
        <f t="shared" si="115"/>
        <v>0</v>
      </c>
      <c r="JL133" s="39">
        <f t="shared" si="116"/>
        <v>0</v>
      </c>
      <c r="JM133" s="39">
        <f t="shared" si="117"/>
        <v>0</v>
      </c>
    </row>
    <row r="134" spans="1:273" ht="17.25" hidden="1" customHeight="1">
      <c r="A134" s="146"/>
      <c r="B134" s="211">
        <f t="shared" si="120"/>
        <v>0</v>
      </c>
      <c r="C134" s="383"/>
      <c r="D134" s="418"/>
      <c r="E134" s="419"/>
      <c r="F134" s="415"/>
      <c r="G134" s="415"/>
      <c r="H134" s="415"/>
      <c r="I134" s="415"/>
      <c r="J134" s="415"/>
      <c r="K134" s="415"/>
      <c r="L134" s="434"/>
      <c r="M134" s="415"/>
      <c r="N134" s="415"/>
      <c r="O134" s="415"/>
      <c r="P134" s="415"/>
      <c r="Q134" s="415"/>
      <c r="R134" s="415"/>
      <c r="S134" s="434"/>
      <c r="T134" s="415"/>
      <c r="U134" s="415"/>
      <c r="V134" s="415"/>
      <c r="W134" s="415"/>
      <c r="X134" s="415"/>
      <c r="Y134" s="415"/>
      <c r="Z134" s="387"/>
      <c r="AA134" s="415"/>
      <c r="AB134" s="415"/>
      <c r="AC134" s="415"/>
      <c r="AD134" s="415"/>
      <c r="AE134" s="434"/>
      <c r="AF134" s="415"/>
      <c r="AG134" s="415"/>
      <c r="AH134" s="415"/>
      <c r="AI134" s="415"/>
      <c r="AJ134" s="415"/>
      <c r="AK134" s="415"/>
      <c r="AL134" s="415"/>
      <c r="AM134" s="415"/>
      <c r="AN134" s="415"/>
      <c r="AO134" s="415"/>
      <c r="AP134" s="415"/>
      <c r="AQ134" s="415"/>
      <c r="AR134" s="415"/>
      <c r="AS134" s="415"/>
      <c r="AT134" s="416"/>
      <c r="AU134" s="416"/>
      <c r="AV134" s="416"/>
      <c r="AW134" s="416"/>
      <c r="AX134" s="417"/>
      <c r="AY134" s="392"/>
      <c r="AZ134" s="393"/>
      <c r="BA134" s="387"/>
      <c r="BB134" s="387"/>
      <c r="BC134" s="387"/>
      <c r="BD134" s="387"/>
      <c r="BE134" s="387"/>
      <c r="BF134" s="387"/>
      <c r="BG134" s="387"/>
      <c r="BH134" s="387"/>
      <c r="BI134" s="387"/>
      <c r="BJ134" s="387"/>
      <c r="BK134" s="387"/>
      <c r="BL134" s="387"/>
      <c r="BM134" s="387"/>
      <c r="BN134" s="387"/>
      <c r="BO134" s="387"/>
      <c r="BP134" s="387"/>
      <c r="BQ134" s="387"/>
      <c r="BR134" s="387"/>
      <c r="BS134" s="387"/>
      <c r="BT134" s="387"/>
      <c r="BU134" s="387"/>
      <c r="BV134" s="387"/>
      <c r="BW134" s="387"/>
      <c r="BX134" s="387"/>
      <c r="BY134" s="387"/>
      <c r="BZ134" s="387"/>
      <c r="CA134" s="387"/>
      <c r="CB134" s="387"/>
      <c r="CC134" s="381"/>
      <c r="CD134" s="396"/>
      <c r="CE134" s="396"/>
      <c r="CF134" s="396"/>
      <c r="CG134" s="396"/>
      <c r="CH134" s="396"/>
      <c r="CI134" s="387"/>
      <c r="CJ134" s="396"/>
      <c r="CK134" s="396"/>
      <c r="CL134" s="396"/>
      <c r="CM134" s="396"/>
      <c r="CN134" s="396"/>
      <c r="CO134" s="396"/>
      <c r="CP134" s="396"/>
      <c r="CQ134" s="396"/>
      <c r="CR134" s="396"/>
      <c r="CS134" s="396"/>
      <c r="CT134" s="396"/>
      <c r="CU134" s="396"/>
      <c r="CV134" s="396"/>
      <c r="CW134" s="396"/>
      <c r="CX134" s="396"/>
      <c r="CY134" s="396"/>
      <c r="CZ134" s="396"/>
      <c r="DA134" s="396"/>
      <c r="DB134" s="396"/>
      <c r="DC134" s="396"/>
      <c r="DD134" s="396"/>
      <c r="DE134" s="396"/>
      <c r="DF134" s="396"/>
      <c r="DG134" s="396"/>
      <c r="DH134" s="396"/>
      <c r="DI134" s="396"/>
      <c r="DJ134" s="396"/>
      <c r="DK134" s="396"/>
      <c r="DL134" s="396"/>
      <c r="DM134" s="396"/>
      <c r="DN134" s="396"/>
      <c r="DO134" s="396"/>
      <c r="DP134" s="397"/>
      <c r="DQ134" s="408"/>
      <c r="DR134" s="380">
        <v>0</v>
      </c>
      <c r="DS134" s="468"/>
      <c r="DT134" s="468"/>
      <c r="DU134" s="397"/>
      <c r="DV134" s="397"/>
      <c r="DW134" s="397"/>
      <c r="DX134" s="397"/>
      <c r="DY134" s="397"/>
      <c r="DZ134" s="397"/>
      <c r="EA134" s="397"/>
      <c r="EB134" s="397"/>
      <c r="EC134" s="397"/>
      <c r="ED134" s="397"/>
      <c r="EE134" s="397"/>
      <c r="EF134" s="397"/>
      <c r="EG134" s="397"/>
      <c r="EH134" s="397"/>
      <c r="EI134" s="397"/>
      <c r="EJ134" s="397"/>
      <c r="EK134" s="397"/>
      <c r="EL134" s="398"/>
      <c r="EM134" s="397"/>
      <c r="EN134" s="397"/>
      <c r="EO134" s="398"/>
      <c r="EP134" s="397"/>
      <c r="EQ134" s="399"/>
      <c r="ER134" s="398"/>
      <c r="ES134" s="397"/>
      <c r="ET134" s="397"/>
      <c r="EU134" s="398"/>
      <c r="EV134" s="397"/>
      <c r="EW134" s="397"/>
      <c r="EX134" s="398"/>
      <c r="EY134" s="397"/>
      <c r="EZ134" s="397"/>
      <c r="FA134" s="398"/>
      <c r="FB134" s="397"/>
      <c r="FC134" s="397"/>
      <c r="FD134" s="398"/>
      <c r="FE134" s="397"/>
      <c r="FF134" s="397"/>
      <c r="FG134" s="398"/>
      <c r="FH134" s="397"/>
      <c r="FI134" s="397"/>
      <c r="FJ134" s="398"/>
      <c r="FK134" s="397"/>
      <c r="FL134" s="397"/>
      <c r="FM134" s="398"/>
      <c r="FN134" s="397"/>
      <c r="FO134" s="397"/>
      <c r="FP134" s="447"/>
      <c r="FQ134" s="400"/>
      <c r="FR134" s="400"/>
      <c r="FS134" s="400"/>
      <c r="FT134" s="400"/>
      <c r="FU134" s="400"/>
      <c r="FV134" s="400"/>
      <c r="FW134" s="400"/>
      <c r="FX134" s="400"/>
      <c r="FY134" s="400"/>
      <c r="FZ134" s="400"/>
      <c r="GA134" s="400"/>
      <c r="GB134" s="400"/>
      <c r="GC134" s="400"/>
      <c r="GD134" s="400"/>
      <c r="GE134" s="400"/>
      <c r="GF134" s="400"/>
      <c r="GG134" s="400"/>
      <c r="GH134" s="400"/>
      <c r="GI134" s="400"/>
      <c r="GJ134" s="400"/>
      <c r="GK134" s="400"/>
      <c r="GL134" s="400"/>
      <c r="GM134" s="400"/>
      <c r="GN134" s="400"/>
      <c r="GO134" s="400"/>
      <c r="GP134" s="400"/>
      <c r="GQ134" s="400"/>
      <c r="GR134" s="400"/>
      <c r="GS134" s="400"/>
      <c r="GT134" s="404"/>
      <c r="GU134" s="404"/>
      <c r="GV134" s="404"/>
      <c r="GW134" s="404"/>
      <c r="GX134" s="404"/>
      <c r="GY134" s="404"/>
      <c r="GZ134" s="404"/>
      <c r="HA134" s="404"/>
      <c r="HB134" s="404"/>
      <c r="HC134" s="404"/>
      <c r="HD134" s="404"/>
      <c r="HE134" s="404"/>
      <c r="HF134" s="404"/>
      <c r="HG134" s="404"/>
      <c r="HH134" s="404"/>
      <c r="HI134" s="404"/>
      <c r="HJ134" s="404"/>
      <c r="HK134" s="404"/>
      <c r="HL134" s="404"/>
      <c r="HM134" s="404"/>
      <c r="HN134" s="404"/>
      <c r="HO134" s="404"/>
      <c r="HP134" s="404"/>
      <c r="HQ134" s="404"/>
      <c r="HR134" s="404"/>
      <c r="HS134" s="404"/>
      <c r="HT134" s="404"/>
      <c r="HU134" s="404"/>
      <c r="HV134" s="404"/>
      <c r="HW134" s="404"/>
      <c r="HX134" s="133">
        <f t="shared" si="121"/>
        <v>0</v>
      </c>
      <c r="HY134" s="166"/>
      <c r="HZ134" s="140"/>
      <c r="IA134" s="38">
        <f t="shared" si="119"/>
        <v>0</v>
      </c>
      <c r="IB134" s="91">
        <f t="shared" si="110"/>
        <v>0</v>
      </c>
      <c r="IC134" s="176" t="str">
        <f t="shared" si="122"/>
        <v/>
      </c>
      <c r="IE134" s="31">
        <f t="shared" si="112"/>
        <v>0</v>
      </c>
      <c r="IG134" s="97">
        <f t="shared" si="118"/>
        <v>0</v>
      </c>
      <c r="II134" s="97">
        <f t="shared" ca="1" si="113"/>
        <v>0</v>
      </c>
      <c r="IJ134" s="89">
        <f t="shared" si="114"/>
        <v>0</v>
      </c>
      <c r="IP134" s="56"/>
      <c r="IQ134" s="56"/>
      <c r="IR134" s="56"/>
      <c r="IS134" s="56"/>
      <c r="IT134" s="56"/>
      <c r="JK134" s="69">
        <f t="shared" si="115"/>
        <v>0</v>
      </c>
      <c r="JL134" s="39">
        <f t="shared" si="116"/>
        <v>0</v>
      </c>
      <c r="JM134" s="39">
        <f t="shared" si="117"/>
        <v>0</v>
      </c>
    </row>
    <row r="135" spans="1:273" ht="17.25" hidden="1" customHeight="1">
      <c r="A135" s="146"/>
      <c r="B135" s="211">
        <f t="shared" si="120"/>
        <v>0</v>
      </c>
      <c r="C135" s="383"/>
      <c r="D135" s="418"/>
      <c r="E135" s="419"/>
      <c r="F135" s="415"/>
      <c r="G135" s="415"/>
      <c r="H135" s="415"/>
      <c r="I135" s="415"/>
      <c r="J135" s="415"/>
      <c r="K135" s="415"/>
      <c r="L135" s="434"/>
      <c r="M135" s="415"/>
      <c r="N135" s="415"/>
      <c r="O135" s="415"/>
      <c r="P135" s="415"/>
      <c r="Q135" s="415"/>
      <c r="R135" s="415"/>
      <c r="S135" s="434"/>
      <c r="T135" s="415"/>
      <c r="U135" s="415"/>
      <c r="V135" s="415"/>
      <c r="W135" s="415"/>
      <c r="X135" s="415"/>
      <c r="Y135" s="415"/>
      <c r="Z135" s="387"/>
      <c r="AA135" s="415"/>
      <c r="AB135" s="415"/>
      <c r="AC135" s="415"/>
      <c r="AD135" s="415"/>
      <c r="AE135" s="434"/>
      <c r="AF135" s="415"/>
      <c r="AG135" s="415"/>
      <c r="AH135" s="415"/>
      <c r="AI135" s="415"/>
      <c r="AJ135" s="415"/>
      <c r="AK135" s="415"/>
      <c r="AL135" s="415"/>
      <c r="AM135" s="415"/>
      <c r="AN135" s="415"/>
      <c r="AO135" s="415"/>
      <c r="AP135" s="415"/>
      <c r="AQ135" s="415"/>
      <c r="AR135" s="415"/>
      <c r="AS135" s="415"/>
      <c r="AT135" s="416"/>
      <c r="AU135" s="416"/>
      <c r="AV135" s="416"/>
      <c r="AW135" s="416"/>
      <c r="AX135" s="417"/>
      <c r="AY135" s="392"/>
      <c r="AZ135" s="393"/>
      <c r="BA135" s="387"/>
      <c r="BB135" s="387"/>
      <c r="BC135" s="387"/>
      <c r="BD135" s="387"/>
      <c r="BE135" s="387"/>
      <c r="BF135" s="387"/>
      <c r="BG135" s="387"/>
      <c r="BH135" s="387"/>
      <c r="BI135" s="387"/>
      <c r="BJ135" s="387"/>
      <c r="BK135" s="387"/>
      <c r="BL135" s="387"/>
      <c r="BM135" s="387"/>
      <c r="BN135" s="387"/>
      <c r="BO135" s="387"/>
      <c r="BP135" s="387"/>
      <c r="BQ135" s="387"/>
      <c r="BR135" s="387"/>
      <c r="BS135" s="387"/>
      <c r="BT135" s="387"/>
      <c r="BU135" s="387"/>
      <c r="BV135" s="387"/>
      <c r="BW135" s="387"/>
      <c r="BX135" s="387"/>
      <c r="BY135" s="387"/>
      <c r="BZ135" s="387"/>
      <c r="CA135" s="387"/>
      <c r="CB135" s="387"/>
      <c r="CC135" s="381"/>
      <c r="CD135" s="396"/>
      <c r="CE135" s="396"/>
      <c r="CF135" s="396"/>
      <c r="CG135" s="396"/>
      <c r="CH135" s="396"/>
      <c r="CI135" s="387"/>
      <c r="CJ135" s="396"/>
      <c r="CK135" s="396"/>
      <c r="CL135" s="396"/>
      <c r="CM135" s="396"/>
      <c r="CN135" s="396"/>
      <c r="CO135" s="396"/>
      <c r="CP135" s="396"/>
      <c r="CQ135" s="396"/>
      <c r="CR135" s="396"/>
      <c r="CS135" s="396"/>
      <c r="CT135" s="396"/>
      <c r="CU135" s="396"/>
      <c r="CV135" s="396"/>
      <c r="CW135" s="396"/>
      <c r="CX135" s="396"/>
      <c r="CY135" s="396"/>
      <c r="CZ135" s="396"/>
      <c r="DA135" s="396"/>
      <c r="DB135" s="396"/>
      <c r="DC135" s="396"/>
      <c r="DD135" s="396"/>
      <c r="DE135" s="396"/>
      <c r="DF135" s="396"/>
      <c r="DG135" s="396"/>
      <c r="DH135" s="396"/>
      <c r="DI135" s="396"/>
      <c r="DJ135" s="396"/>
      <c r="DK135" s="396"/>
      <c r="DL135" s="396"/>
      <c r="DM135" s="396"/>
      <c r="DN135" s="396"/>
      <c r="DO135" s="396"/>
      <c r="DP135" s="397"/>
      <c r="DQ135" s="408"/>
      <c r="DR135" s="380">
        <v>0</v>
      </c>
      <c r="DS135" s="468"/>
      <c r="DT135" s="468"/>
      <c r="DU135" s="397"/>
      <c r="DV135" s="397"/>
      <c r="DW135" s="397"/>
      <c r="DX135" s="397"/>
      <c r="DY135" s="397"/>
      <c r="DZ135" s="397"/>
      <c r="EA135" s="397"/>
      <c r="EB135" s="397"/>
      <c r="EC135" s="397"/>
      <c r="ED135" s="397"/>
      <c r="EE135" s="397"/>
      <c r="EF135" s="397"/>
      <c r="EG135" s="397"/>
      <c r="EH135" s="397"/>
      <c r="EI135" s="397"/>
      <c r="EJ135" s="397"/>
      <c r="EK135" s="397"/>
      <c r="EL135" s="398"/>
      <c r="EM135" s="397"/>
      <c r="EN135" s="397"/>
      <c r="EO135" s="398"/>
      <c r="EP135" s="397"/>
      <c r="EQ135" s="399"/>
      <c r="ER135" s="398"/>
      <c r="ES135" s="397"/>
      <c r="ET135" s="397"/>
      <c r="EU135" s="398"/>
      <c r="EV135" s="397"/>
      <c r="EW135" s="397"/>
      <c r="EX135" s="398"/>
      <c r="EY135" s="397"/>
      <c r="EZ135" s="397"/>
      <c r="FA135" s="398"/>
      <c r="FB135" s="397"/>
      <c r="FC135" s="397"/>
      <c r="FD135" s="398"/>
      <c r="FE135" s="397"/>
      <c r="FF135" s="397"/>
      <c r="FG135" s="398"/>
      <c r="FH135" s="397"/>
      <c r="FI135" s="397"/>
      <c r="FJ135" s="398"/>
      <c r="FK135" s="397"/>
      <c r="FL135" s="397"/>
      <c r="FM135" s="398"/>
      <c r="FN135" s="397"/>
      <c r="FO135" s="397"/>
      <c r="FP135" s="447"/>
      <c r="FQ135" s="400"/>
      <c r="FR135" s="400"/>
      <c r="FS135" s="400"/>
      <c r="FT135" s="400"/>
      <c r="FU135" s="400"/>
      <c r="FV135" s="400"/>
      <c r="FW135" s="400"/>
      <c r="FX135" s="400"/>
      <c r="FY135" s="400"/>
      <c r="FZ135" s="400"/>
      <c r="GA135" s="400"/>
      <c r="GB135" s="400"/>
      <c r="GC135" s="400"/>
      <c r="GD135" s="400"/>
      <c r="GE135" s="400"/>
      <c r="GF135" s="400"/>
      <c r="GG135" s="400"/>
      <c r="GH135" s="400"/>
      <c r="GI135" s="400"/>
      <c r="GJ135" s="400"/>
      <c r="GK135" s="400"/>
      <c r="GL135" s="400"/>
      <c r="GM135" s="400"/>
      <c r="GN135" s="400"/>
      <c r="GO135" s="400"/>
      <c r="GP135" s="400"/>
      <c r="GQ135" s="400"/>
      <c r="GR135" s="400"/>
      <c r="GS135" s="400"/>
      <c r="GT135" s="404"/>
      <c r="GU135" s="404"/>
      <c r="GV135" s="404"/>
      <c r="GW135" s="404"/>
      <c r="GX135" s="404"/>
      <c r="GY135" s="404"/>
      <c r="GZ135" s="404"/>
      <c r="HA135" s="404"/>
      <c r="HB135" s="404"/>
      <c r="HC135" s="404"/>
      <c r="HD135" s="404"/>
      <c r="HE135" s="404"/>
      <c r="HF135" s="404"/>
      <c r="HG135" s="404"/>
      <c r="HH135" s="404"/>
      <c r="HI135" s="404"/>
      <c r="HJ135" s="404"/>
      <c r="HK135" s="404"/>
      <c r="HL135" s="404"/>
      <c r="HM135" s="404"/>
      <c r="HN135" s="404"/>
      <c r="HO135" s="404"/>
      <c r="HP135" s="404"/>
      <c r="HQ135" s="404"/>
      <c r="HR135" s="404"/>
      <c r="HS135" s="404"/>
      <c r="HT135" s="404"/>
      <c r="HU135" s="404"/>
      <c r="HV135" s="404"/>
      <c r="HW135" s="404"/>
      <c r="HX135" s="133">
        <f t="shared" si="121"/>
        <v>0</v>
      </c>
      <c r="HY135" s="166"/>
      <c r="HZ135" s="140"/>
      <c r="IA135" s="38">
        <f t="shared" si="119"/>
        <v>0</v>
      </c>
      <c r="IB135" s="91">
        <f t="shared" si="110"/>
        <v>0</v>
      </c>
      <c r="IC135" s="176" t="str">
        <f t="shared" si="122"/>
        <v/>
      </c>
      <c r="IE135" s="31">
        <f t="shared" si="112"/>
        <v>0</v>
      </c>
      <c r="IG135" s="97">
        <f t="shared" si="118"/>
        <v>0</v>
      </c>
      <c r="II135" s="97">
        <f t="shared" ca="1" si="113"/>
        <v>0</v>
      </c>
      <c r="IJ135" s="89">
        <f t="shared" si="114"/>
        <v>0</v>
      </c>
      <c r="IP135" s="56"/>
      <c r="IQ135" s="56"/>
      <c r="IR135" s="56"/>
      <c r="IS135" s="56"/>
      <c r="IT135" s="56"/>
      <c r="JK135" s="69">
        <f t="shared" si="115"/>
        <v>0</v>
      </c>
      <c r="JL135" s="39">
        <f t="shared" si="116"/>
        <v>0</v>
      </c>
      <c r="JM135" s="39">
        <f t="shared" si="117"/>
        <v>0</v>
      </c>
    </row>
    <row r="136" spans="1:273" ht="17.25" hidden="1" customHeight="1">
      <c r="A136" s="146"/>
      <c r="B136" s="211">
        <f t="shared" si="120"/>
        <v>0</v>
      </c>
      <c r="C136" s="383"/>
      <c r="D136" s="418"/>
      <c r="E136" s="419"/>
      <c r="F136" s="415"/>
      <c r="G136" s="415"/>
      <c r="H136" s="415"/>
      <c r="I136" s="415"/>
      <c r="J136" s="415"/>
      <c r="K136" s="415"/>
      <c r="L136" s="434"/>
      <c r="M136" s="415"/>
      <c r="N136" s="415"/>
      <c r="O136" s="415"/>
      <c r="P136" s="415"/>
      <c r="Q136" s="415"/>
      <c r="R136" s="415"/>
      <c r="S136" s="434"/>
      <c r="T136" s="415"/>
      <c r="U136" s="415"/>
      <c r="V136" s="415"/>
      <c r="W136" s="415"/>
      <c r="X136" s="415"/>
      <c r="Y136" s="415"/>
      <c r="Z136" s="387"/>
      <c r="AA136" s="415"/>
      <c r="AB136" s="415"/>
      <c r="AC136" s="415"/>
      <c r="AD136" s="415"/>
      <c r="AE136" s="434"/>
      <c r="AF136" s="415"/>
      <c r="AG136" s="415"/>
      <c r="AH136" s="415"/>
      <c r="AI136" s="415"/>
      <c r="AJ136" s="415"/>
      <c r="AK136" s="415"/>
      <c r="AL136" s="415"/>
      <c r="AM136" s="415"/>
      <c r="AN136" s="415"/>
      <c r="AO136" s="415"/>
      <c r="AP136" s="415"/>
      <c r="AQ136" s="415"/>
      <c r="AR136" s="415"/>
      <c r="AS136" s="415"/>
      <c r="AT136" s="416"/>
      <c r="AU136" s="416"/>
      <c r="AV136" s="416"/>
      <c r="AW136" s="416"/>
      <c r="AX136" s="417"/>
      <c r="AY136" s="392"/>
      <c r="AZ136" s="393"/>
      <c r="BA136" s="387"/>
      <c r="BB136" s="387"/>
      <c r="BC136" s="387"/>
      <c r="BD136" s="387"/>
      <c r="BE136" s="387"/>
      <c r="BF136" s="387"/>
      <c r="BG136" s="387"/>
      <c r="BH136" s="387"/>
      <c r="BI136" s="387"/>
      <c r="BJ136" s="387"/>
      <c r="BK136" s="387"/>
      <c r="BL136" s="387"/>
      <c r="BM136" s="387"/>
      <c r="BN136" s="387"/>
      <c r="BO136" s="387"/>
      <c r="BP136" s="387"/>
      <c r="BQ136" s="387"/>
      <c r="BR136" s="387"/>
      <c r="BS136" s="387"/>
      <c r="BT136" s="387"/>
      <c r="BU136" s="387"/>
      <c r="BV136" s="387"/>
      <c r="BW136" s="387"/>
      <c r="BX136" s="387"/>
      <c r="BY136" s="387"/>
      <c r="BZ136" s="387"/>
      <c r="CA136" s="387"/>
      <c r="CB136" s="387"/>
      <c r="CC136" s="381"/>
      <c r="CD136" s="396"/>
      <c r="CE136" s="396"/>
      <c r="CF136" s="396"/>
      <c r="CG136" s="396"/>
      <c r="CH136" s="396"/>
      <c r="CI136" s="387"/>
      <c r="CJ136" s="396"/>
      <c r="CK136" s="396"/>
      <c r="CL136" s="396"/>
      <c r="CM136" s="396"/>
      <c r="CN136" s="396"/>
      <c r="CO136" s="396"/>
      <c r="CP136" s="396"/>
      <c r="CQ136" s="396"/>
      <c r="CR136" s="396"/>
      <c r="CS136" s="396"/>
      <c r="CT136" s="396"/>
      <c r="CU136" s="396"/>
      <c r="CV136" s="396"/>
      <c r="CW136" s="396"/>
      <c r="CX136" s="396"/>
      <c r="CY136" s="396"/>
      <c r="CZ136" s="396"/>
      <c r="DA136" s="396"/>
      <c r="DB136" s="396"/>
      <c r="DC136" s="396"/>
      <c r="DD136" s="396"/>
      <c r="DE136" s="396"/>
      <c r="DF136" s="396"/>
      <c r="DG136" s="396"/>
      <c r="DH136" s="396"/>
      <c r="DI136" s="396"/>
      <c r="DJ136" s="396"/>
      <c r="DK136" s="396"/>
      <c r="DL136" s="396"/>
      <c r="DM136" s="396"/>
      <c r="DN136" s="396"/>
      <c r="DO136" s="396"/>
      <c r="DP136" s="397"/>
      <c r="DQ136" s="408"/>
      <c r="DR136" s="380">
        <v>0</v>
      </c>
      <c r="DS136" s="468"/>
      <c r="DT136" s="468"/>
      <c r="DU136" s="397"/>
      <c r="DV136" s="397"/>
      <c r="DW136" s="397"/>
      <c r="DX136" s="397"/>
      <c r="DY136" s="397"/>
      <c r="DZ136" s="397"/>
      <c r="EA136" s="397"/>
      <c r="EB136" s="397"/>
      <c r="EC136" s="397"/>
      <c r="ED136" s="397"/>
      <c r="EE136" s="397"/>
      <c r="EF136" s="397"/>
      <c r="EG136" s="397"/>
      <c r="EH136" s="397"/>
      <c r="EI136" s="397"/>
      <c r="EJ136" s="397"/>
      <c r="EK136" s="397"/>
      <c r="EL136" s="398"/>
      <c r="EM136" s="397"/>
      <c r="EN136" s="397"/>
      <c r="EO136" s="398"/>
      <c r="EP136" s="397"/>
      <c r="EQ136" s="399"/>
      <c r="ER136" s="398"/>
      <c r="ES136" s="397"/>
      <c r="ET136" s="397"/>
      <c r="EU136" s="398"/>
      <c r="EV136" s="397"/>
      <c r="EW136" s="397"/>
      <c r="EX136" s="398"/>
      <c r="EY136" s="397"/>
      <c r="EZ136" s="397"/>
      <c r="FA136" s="398"/>
      <c r="FB136" s="397"/>
      <c r="FC136" s="397"/>
      <c r="FD136" s="398"/>
      <c r="FE136" s="397"/>
      <c r="FF136" s="397"/>
      <c r="FG136" s="398"/>
      <c r="FH136" s="397"/>
      <c r="FI136" s="397"/>
      <c r="FJ136" s="398"/>
      <c r="FK136" s="397"/>
      <c r="FL136" s="397"/>
      <c r="FM136" s="398"/>
      <c r="FN136" s="397"/>
      <c r="FO136" s="397"/>
      <c r="FP136" s="447"/>
      <c r="FQ136" s="400"/>
      <c r="FR136" s="400"/>
      <c r="FS136" s="400"/>
      <c r="FT136" s="400"/>
      <c r="FU136" s="400"/>
      <c r="FV136" s="400"/>
      <c r="FW136" s="400"/>
      <c r="FX136" s="400"/>
      <c r="FY136" s="400"/>
      <c r="FZ136" s="400"/>
      <c r="GA136" s="400"/>
      <c r="GB136" s="400"/>
      <c r="GC136" s="400"/>
      <c r="GD136" s="400"/>
      <c r="GE136" s="400"/>
      <c r="GF136" s="400"/>
      <c r="GG136" s="400"/>
      <c r="GH136" s="400"/>
      <c r="GI136" s="400"/>
      <c r="GJ136" s="400"/>
      <c r="GK136" s="400"/>
      <c r="GL136" s="400"/>
      <c r="GM136" s="400"/>
      <c r="GN136" s="400"/>
      <c r="GO136" s="400"/>
      <c r="GP136" s="400"/>
      <c r="GQ136" s="400"/>
      <c r="GR136" s="400"/>
      <c r="GS136" s="400"/>
      <c r="GT136" s="404"/>
      <c r="GU136" s="404"/>
      <c r="GV136" s="404"/>
      <c r="GW136" s="404"/>
      <c r="GX136" s="404"/>
      <c r="GY136" s="404"/>
      <c r="GZ136" s="404"/>
      <c r="HA136" s="404"/>
      <c r="HB136" s="404"/>
      <c r="HC136" s="404"/>
      <c r="HD136" s="404"/>
      <c r="HE136" s="404"/>
      <c r="HF136" s="404"/>
      <c r="HG136" s="404"/>
      <c r="HH136" s="404"/>
      <c r="HI136" s="404"/>
      <c r="HJ136" s="404"/>
      <c r="HK136" s="404"/>
      <c r="HL136" s="404"/>
      <c r="HM136" s="404"/>
      <c r="HN136" s="404"/>
      <c r="HO136" s="404"/>
      <c r="HP136" s="404"/>
      <c r="HQ136" s="404"/>
      <c r="HR136" s="404"/>
      <c r="HS136" s="404"/>
      <c r="HT136" s="404"/>
      <c r="HU136" s="404"/>
      <c r="HV136" s="404"/>
      <c r="HW136" s="404"/>
      <c r="HX136" s="133">
        <f t="shared" si="121"/>
        <v>0</v>
      </c>
      <c r="HY136" s="166"/>
      <c r="HZ136" s="140"/>
      <c r="IA136" s="38">
        <f t="shared" si="119"/>
        <v>0</v>
      </c>
      <c r="IB136" s="91">
        <f t="shared" si="110"/>
        <v>0</v>
      </c>
      <c r="IC136" s="176" t="str">
        <f t="shared" si="122"/>
        <v/>
      </c>
      <c r="IE136" s="31">
        <f t="shared" si="112"/>
        <v>0</v>
      </c>
      <c r="IG136" s="97">
        <f t="shared" si="118"/>
        <v>0</v>
      </c>
      <c r="II136" s="97">
        <f t="shared" ca="1" si="113"/>
        <v>0</v>
      </c>
      <c r="IJ136" s="89">
        <f t="shared" si="114"/>
        <v>0</v>
      </c>
      <c r="IP136" s="56"/>
      <c r="IQ136" s="56"/>
      <c r="IR136" s="56"/>
      <c r="IS136" s="56"/>
      <c r="IT136" s="56"/>
      <c r="JK136" s="69">
        <f t="shared" si="115"/>
        <v>0</v>
      </c>
      <c r="JL136" s="39">
        <f t="shared" si="116"/>
        <v>0</v>
      </c>
      <c r="JM136" s="39">
        <f t="shared" si="117"/>
        <v>0</v>
      </c>
    </row>
    <row r="137" spans="1:273" ht="17.25" hidden="1" customHeight="1">
      <c r="A137" s="298"/>
      <c r="B137" s="211">
        <f t="shared" si="120"/>
        <v>0</v>
      </c>
      <c r="C137" s="383"/>
      <c r="D137" s="418"/>
      <c r="E137" s="419"/>
      <c r="F137" s="415"/>
      <c r="G137" s="415"/>
      <c r="H137" s="415"/>
      <c r="I137" s="415"/>
      <c r="J137" s="415"/>
      <c r="K137" s="415"/>
      <c r="L137" s="434"/>
      <c r="M137" s="415"/>
      <c r="N137" s="415"/>
      <c r="O137" s="415"/>
      <c r="P137" s="415"/>
      <c r="Q137" s="415"/>
      <c r="R137" s="415"/>
      <c r="S137" s="434"/>
      <c r="T137" s="415"/>
      <c r="U137" s="415"/>
      <c r="V137" s="415"/>
      <c r="W137" s="415"/>
      <c r="X137" s="415"/>
      <c r="Y137" s="415"/>
      <c r="Z137" s="387"/>
      <c r="AA137" s="415"/>
      <c r="AB137" s="415"/>
      <c r="AC137" s="415"/>
      <c r="AD137" s="415"/>
      <c r="AE137" s="434"/>
      <c r="AF137" s="415"/>
      <c r="AG137" s="415"/>
      <c r="AH137" s="415"/>
      <c r="AI137" s="415"/>
      <c r="AJ137" s="415"/>
      <c r="AK137" s="415"/>
      <c r="AL137" s="415"/>
      <c r="AM137" s="415"/>
      <c r="AN137" s="415"/>
      <c r="AO137" s="415"/>
      <c r="AP137" s="415"/>
      <c r="AQ137" s="415"/>
      <c r="AR137" s="415"/>
      <c r="AS137" s="415"/>
      <c r="AT137" s="416"/>
      <c r="AU137" s="416"/>
      <c r="AV137" s="416"/>
      <c r="AW137" s="416"/>
      <c r="AX137" s="417"/>
      <c r="AY137" s="392"/>
      <c r="AZ137" s="393"/>
      <c r="BA137" s="387"/>
      <c r="BB137" s="387"/>
      <c r="BC137" s="387"/>
      <c r="BD137" s="387"/>
      <c r="BE137" s="387"/>
      <c r="BF137" s="387"/>
      <c r="BG137" s="387"/>
      <c r="BH137" s="387"/>
      <c r="BI137" s="387"/>
      <c r="BJ137" s="387"/>
      <c r="BK137" s="387"/>
      <c r="BL137" s="387"/>
      <c r="BM137" s="387"/>
      <c r="BN137" s="387"/>
      <c r="BO137" s="387"/>
      <c r="BP137" s="387"/>
      <c r="BQ137" s="387"/>
      <c r="BR137" s="387"/>
      <c r="BS137" s="387"/>
      <c r="BT137" s="387"/>
      <c r="BU137" s="387"/>
      <c r="BV137" s="387"/>
      <c r="BW137" s="387"/>
      <c r="BX137" s="387"/>
      <c r="BY137" s="387"/>
      <c r="BZ137" s="387"/>
      <c r="CA137" s="387"/>
      <c r="CB137" s="387"/>
      <c r="CC137" s="381"/>
      <c r="CD137" s="396"/>
      <c r="CE137" s="396"/>
      <c r="CF137" s="396"/>
      <c r="CG137" s="396"/>
      <c r="CH137" s="396"/>
      <c r="CI137" s="387"/>
      <c r="CJ137" s="396"/>
      <c r="CK137" s="396"/>
      <c r="CL137" s="396"/>
      <c r="CM137" s="396"/>
      <c r="CN137" s="396"/>
      <c r="CO137" s="396"/>
      <c r="CP137" s="396"/>
      <c r="CQ137" s="396"/>
      <c r="CR137" s="396"/>
      <c r="CS137" s="396"/>
      <c r="CT137" s="396"/>
      <c r="CU137" s="396"/>
      <c r="CV137" s="396"/>
      <c r="CW137" s="396"/>
      <c r="CX137" s="396"/>
      <c r="CY137" s="396"/>
      <c r="CZ137" s="396"/>
      <c r="DA137" s="396"/>
      <c r="DB137" s="396"/>
      <c r="DC137" s="396"/>
      <c r="DD137" s="396"/>
      <c r="DE137" s="396"/>
      <c r="DF137" s="396"/>
      <c r="DG137" s="396"/>
      <c r="DH137" s="396"/>
      <c r="DI137" s="396"/>
      <c r="DJ137" s="396"/>
      <c r="DK137" s="396"/>
      <c r="DL137" s="396"/>
      <c r="DM137" s="396"/>
      <c r="DN137" s="396"/>
      <c r="DO137" s="396"/>
      <c r="DP137" s="397"/>
      <c r="DQ137" s="408"/>
      <c r="DR137" s="380">
        <v>0</v>
      </c>
      <c r="DS137" s="468"/>
      <c r="DT137" s="468"/>
      <c r="DU137" s="397"/>
      <c r="DV137" s="397"/>
      <c r="DW137" s="397"/>
      <c r="DX137" s="397"/>
      <c r="DY137" s="397"/>
      <c r="DZ137" s="397"/>
      <c r="EA137" s="397"/>
      <c r="EB137" s="397"/>
      <c r="EC137" s="397"/>
      <c r="ED137" s="397"/>
      <c r="EE137" s="397"/>
      <c r="EF137" s="397"/>
      <c r="EG137" s="397"/>
      <c r="EH137" s="397"/>
      <c r="EI137" s="397"/>
      <c r="EJ137" s="397"/>
      <c r="EK137" s="397"/>
      <c r="EL137" s="398"/>
      <c r="EM137" s="397"/>
      <c r="EN137" s="397"/>
      <c r="EO137" s="398"/>
      <c r="EP137" s="397"/>
      <c r="EQ137" s="399"/>
      <c r="ER137" s="398"/>
      <c r="ES137" s="397"/>
      <c r="ET137" s="397"/>
      <c r="EU137" s="398"/>
      <c r="EV137" s="397"/>
      <c r="EW137" s="397"/>
      <c r="EX137" s="398"/>
      <c r="EY137" s="397"/>
      <c r="EZ137" s="397"/>
      <c r="FA137" s="398"/>
      <c r="FB137" s="397"/>
      <c r="FC137" s="397"/>
      <c r="FD137" s="398"/>
      <c r="FE137" s="397"/>
      <c r="FF137" s="397"/>
      <c r="FG137" s="398"/>
      <c r="FH137" s="397"/>
      <c r="FI137" s="397"/>
      <c r="FJ137" s="398"/>
      <c r="FK137" s="397"/>
      <c r="FL137" s="397"/>
      <c r="FM137" s="398"/>
      <c r="FN137" s="397"/>
      <c r="FO137" s="397"/>
      <c r="FP137" s="447"/>
      <c r="FQ137" s="400"/>
      <c r="FR137" s="400"/>
      <c r="FS137" s="400"/>
      <c r="FT137" s="400"/>
      <c r="FU137" s="400"/>
      <c r="FV137" s="400"/>
      <c r="FW137" s="400"/>
      <c r="FX137" s="400"/>
      <c r="FY137" s="400"/>
      <c r="FZ137" s="400"/>
      <c r="GA137" s="400"/>
      <c r="GB137" s="400"/>
      <c r="GC137" s="400"/>
      <c r="GD137" s="400"/>
      <c r="GE137" s="400"/>
      <c r="GF137" s="400"/>
      <c r="GG137" s="400"/>
      <c r="GH137" s="400"/>
      <c r="GI137" s="400"/>
      <c r="GJ137" s="400"/>
      <c r="GK137" s="400"/>
      <c r="GL137" s="400"/>
      <c r="GM137" s="400"/>
      <c r="GN137" s="400"/>
      <c r="GO137" s="400"/>
      <c r="GP137" s="400"/>
      <c r="GQ137" s="400"/>
      <c r="GR137" s="400"/>
      <c r="GS137" s="400"/>
      <c r="GT137" s="404"/>
      <c r="GU137" s="404"/>
      <c r="GV137" s="404"/>
      <c r="GW137" s="404"/>
      <c r="GX137" s="404"/>
      <c r="GY137" s="404"/>
      <c r="GZ137" s="404"/>
      <c r="HA137" s="404"/>
      <c r="HB137" s="404"/>
      <c r="HC137" s="404"/>
      <c r="HD137" s="404"/>
      <c r="HE137" s="404"/>
      <c r="HF137" s="404"/>
      <c r="HG137" s="404"/>
      <c r="HH137" s="404"/>
      <c r="HI137" s="404"/>
      <c r="HJ137" s="404"/>
      <c r="HK137" s="404"/>
      <c r="HL137" s="404"/>
      <c r="HM137" s="404"/>
      <c r="HN137" s="404"/>
      <c r="HO137" s="404"/>
      <c r="HP137" s="404"/>
      <c r="HQ137" s="404"/>
      <c r="HR137" s="404"/>
      <c r="HS137" s="404"/>
      <c r="HT137" s="404"/>
      <c r="HU137" s="404"/>
      <c r="HV137" s="404"/>
      <c r="HW137" s="404"/>
      <c r="HX137" s="133">
        <f t="shared" si="121"/>
        <v>0</v>
      </c>
      <c r="HY137" s="299"/>
      <c r="HZ137" s="140"/>
      <c r="IA137" s="38">
        <f>SUM(HZ137)</f>
        <v>0</v>
      </c>
      <c r="IB137" s="91">
        <f>HX137*HZ137</f>
        <v>0</v>
      </c>
      <c r="IC137" s="176" t="str">
        <f>IF(CD137&gt;0,CD137,"")</f>
        <v/>
      </c>
      <c r="IE137" s="31">
        <f>EL137</f>
        <v>0</v>
      </c>
      <c r="IG137" s="97">
        <f>HZ137*IE137</f>
        <v>0</v>
      </c>
      <c r="II137" s="97">
        <f t="shared" ca="1" si="113"/>
        <v>0</v>
      </c>
      <c r="IJ137" s="89">
        <f t="shared" si="114"/>
        <v>0</v>
      </c>
      <c r="IP137" s="56"/>
      <c r="IQ137" s="56"/>
      <c r="IR137" s="56"/>
      <c r="IS137" s="56"/>
      <c r="IT137" s="56"/>
      <c r="JK137" s="69">
        <f t="shared" si="115"/>
        <v>0</v>
      </c>
      <c r="JL137" s="39">
        <f>IF(HF137="майп",IA137,0)</f>
        <v>0</v>
      </c>
      <c r="JM137" s="39">
        <f>IF(HG137="кетп",IA137,0)</f>
        <v>0</v>
      </c>
    </row>
    <row r="138" spans="1:273" ht="17.25" hidden="1" customHeight="1">
      <c r="A138" s="298"/>
      <c r="B138" s="211">
        <f t="shared" si="120"/>
        <v>0</v>
      </c>
      <c r="C138" s="383"/>
      <c r="D138" s="418"/>
      <c r="E138" s="419"/>
      <c r="F138" s="415"/>
      <c r="G138" s="415"/>
      <c r="H138" s="415"/>
      <c r="I138" s="415"/>
      <c r="J138" s="415"/>
      <c r="K138" s="415"/>
      <c r="L138" s="434"/>
      <c r="M138" s="415"/>
      <c r="N138" s="415"/>
      <c r="O138" s="415"/>
      <c r="P138" s="415"/>
      <c r="Q138" s="415"/>
      <c r="R138" s="415"/>
      <c r="S138" s="434"/>
      <c r="T138" s="415"/>
      <c r="U138" s="415"/>
      <c r="V138" s="415"/>
      <c r="W138" s="415"/>
      <c r="X138" s="415"/>
      <c r="Y138" s="415"/>
      <c r="Z138" s="387"/>
      <c r="AA138" s="415"/>
      <c r="AB138" s="415"/>
      <c r="AC138" s="415"/>
      <c r="AD138" s="415"/>
      <c r="AE138" s="434"/>
      <c r="AF138" s="415"/>
      <c r="AG138" s="415"/>
      <c r="AH138" s="415"/>
      <c r="AI138" s="415"/>
      <c r="AJ138" s="415"/>
      <c r="AK138" s="415"/>
      <c r="AL138" s="415"/>
      <c r="AM138" s="415"/>
      <c r="AN138" s="415"/>
      <c r="AO138" s="415"/>
      <c r="AP138" s="415"/>
      <c r="AQ138" s="415"/>
      <c r="AR138" s="415"/>
      <c r="AS138" s="415"/>
      <c r="AT138" s="416"/>
      <c r="AU138" s="416"/>
      <c r="AV138" s="416"/>
      <c r="AW138" s="416"/>
      <c r="AX138" s="417"/>
      <c r="AY138" s="392"/>
      <c r="AZ138" s="393"/>
      <c r="BA138" s="387"/>
      <c r="BB138" s="387"/>
      <c r="BC138" s="387"/>
      <c r="BD138" s="387"/>
      <c r="BE138" s="387"/>
      <c r="BF138" s="387"/>
      <c r="BG138" s="387"/>
      <c r="BH138" s="387"/>
      <c r="BI138" s="387"/>
      <c r="BJ138" s="387"/>
      <c r="BK138" s="387"/>
      <c r="BL138" s="387"/>
      <c r="BM138" s="387"/>
      <c r="BN138" s="387"/>
      <c r="BO138" s="387"/>
      <c r="BP138" s="387"/>
      <c r="BQ138" s="387"/>
      <c r="BR138" s="387"/>
      <c r="BS138" s="387"/>
      <c r="BT138" s="387"/>
      <c r="BU138" s="387"/>
      <c r="BV138" s="387"/>
      <c r="BW138" s="387"/>
      <c r="BX138" s="387"/>
      <c r="BY138" s="387"/>
      <c r="BZ138" s="387"/>
      <c r="CA138" s="387"/>
      <c r="CB138" s="387"/>
      <c r="CC138" s="381"/>
      <c r="CD138" s="396"/>
      <c r="CE138" s="396"/>
      <c r="CF138" s="396"/>
      <c r="CG138" s="396"/>
      <c r="CH138" s="396"/>
      <c r="CI138" s="387"/>
      <c r="CJ138" s="396"/>
      <c r="CK138" s="396"/>
      <c r="CL138" s="396"/>
      <c r="CM138" s="396"/>
      <c r="CN138" s="396"/>
      <c r="CO138" s="396"/>
      <c r="CP138" s="396"/>
      <c r="CQ138" s="396"/>
      <c r="CR138" s="396"/>
      <c r="CS138" s="396"/>
      <c r="CT138" s="396"/>
      <c r="CU138" s="396"/>
      <c r="CV138" s="396"/>
      <c r="CW138" s="396"/>
      <c r="CX138" s="396"/>
      <c r="CY138" s="396"/>
      <c r="CZ138" s="396"/>
      <c r="DA138" s="396"/>
      <c r="DB138" s="396"/>
      <c r="DC138" s="396"/>
      <c r="DD138" s="396"/>
      <c r="DE138" s="396"/>
      <c r="DF138" s="396"/>
      <c r="DG138" s="396"/>
      <c r="DH138" s="396"/>
      <c r="DI138" s="396"/>
      <c r="DJ138" s="396"/>
      <c r="DK138" s="396"/>
      <c r="DL138" s="396"/>
      <c r="DM138" s="396"/>
      <c r="DN138" s="396"/>
      <c r="DO138" s="396"/>
      <c r="DP138" s="397"/>
      <c r="DQ138" s="408"/>
      <c r="DR138" s="380">
        <v>0</v>
      </c>
      <c r="DS138" s="468"/>
      <c r="DT138" s="468"/>
      <c r="DU138" s="397"/>
      <c r="DV138" s="397"/>
      <c r="DW138" s="397"/>
      <c r="DX138" s="397"/>
      <c r="DY138" s="397"/>
      <c r="DZ138" s="397"/>
      <c r="EA138" s="397"/>
      <c r="EB138" s="397"/>
      <c r="EC138" s="397"/>
      <c r="ED138" s="397"/>
      <c r="EE138" s="397"/>
      <c r="EF138" s="397"/>
      <c r="EG138" s="397"/>
      <c r="EH138" s="397"/>
      <c r="EI138" s="397"/>
      <c r="EJ138" s="397"/>
      <c r="EK138" s="397"/>
      <c r="EL138" s="398"/>
      <c r="EM138" s="397"/>
      <c r="EN138" s="397"/>
      <c r="EO138" s="398"/>
      <c r="EP138" s="397"/>
      <c r="EQ138" s="399"/>
      <c r="ER138" s="398"/>
      <c r="ES138" s="397"/>
      <c r="ET138" s="397"/>
      <c r="EU138" s="398"/>
      <c r="EV138" s="397"/>
      <c r="EW138" s="397"/>
      <c r="EX138" s="398"/>
      <c r="EY138" s="397"/>
      <c r="EZ138" s="397"/>
      <c r="FA138" s="398"/>
      <c r="FB138" s="397"/>
      <c r="FC138" s="397"/>
      <c r="FD138" s="398"/>
      <c r="FE138" s="397"/>
      <c r="FF138" s="397"/>
      <c r="FG138" s="398"/>
      <c r="FH138" s="397"/>
      <c r="FI138" s="397"/>
      <c r="FJ138" s="398"/>
      <c r="FK138" s="397"/>
      <c r="FL138" s="397"/>
      <c r="FM138" s="398"/>
      <c r="FN138" s="397"/>
      <c r="FO138" s="397"/>
      <c r="FP138" s="447"/>
      <c r="FQ138" s="400"/>
      <c r="FR138" s="400"/>
      <c r="FS138" s="400"/>
      <c r="FT138" s="400"/>
      <c r="FU138" s="400"/>
      <c r="FV138" s="400"/>
      <c r="FW138" s="400"/>
      <c r="FX138" s="400"/>
      <c r="FY138" s="400"/>
      <c r="FZ138" s="400"/>
      <c r="GA138" s="400"/>
      <c r="GB138" s="400"/>
      <c r="GC138" s="400"/>
      <c r="GD138" s="400"/>
      <c r="GE138" s="400"/>
      <c r="GF138" s="400"/>
      <c r="GG138" s="400"/>
      <c r="GH138" s="400"/>
      <c r="GI138" s="400"/>
      <c r="GJ138" s="400"/>
      <c r="GK138" s="400"/>
      <c r="GL138" s="400"/>
      <c r="GM138" s="400"/>
      <c r="GN138" s="400"/>
      <c r="GO138" s="400"/>
      <c r="GP138" s="400"/>
      <c r="GQ138" s="400"/>
      <c r="GR138" s="400"/>
      <c r="GS138" s="400"/>
      <c r="GT138" s="404"/>
      <c r="GU138" s="404"/>
      <c r="GV138" s="404"/>
      <c r="GW138" s="404"/>
      <c r="GX138" s="404"/>
      <c r="GY138" s="404"/>
      <c r="GZ138" s="404"/>
      <c r="HA138" s="404"/>
      <c r="HB138" s="404"/>
      <c r="HC138" s="404"/>
      <c r="HD138" s="404"/>
      <c r="HE138" s="404"/>
      <c r="HF138" s="404"/>
      <c r="HG138" s="404"/>
      <c r="HH138" s="404"/>
      <c r="HI138" s="404"/>
      <c r="HJ138" s="404"/>
      <c r="HK138" s="404"/>
      <c r="HL138" s="404"/>
      <c r="HM138" s="404"/>
      <c r="HN138" s="404"/>
      <c r="HO138" s="404"/>
      <c r="HP138" s="404"/>
      <c r="HQ138" s="404"/>
      <c r="HR138" s="404"/>
      <c r="HS138" s="404"/>
      <c r="HT138" s="404"/>
      <c r="HU138" s="404"/>
      <c r="HV138" s="404"/>
      <c r="HW138" s="404"/>
      <c r="HX138" s="133">
        <f t="shared" si="121"/>
        <v>0</v>
      </c>
      <c r="HY138" s="299"/>
      <c r="HZ138" s="140"/>
      <c r="IA138" s="38">
        <f>SUM(HZ138)</f>
        <v>0</v>
      </c>
      <c r="IB138" s="91">
        <f>HX138*HZ138</f>
        <v>0</v>
      </c>
      <c r="IC138" s="176" t="str">
        <f>IF(CD138&gt;0,CD138,"")</f>
        <v/>
      </c>
      <c r="IE138" s="31">
        <f>EL138</f>
        <v>0</v>
      </c>
      <c r="IG138" s="97">
        <f>HZ138*IE138</f>
        <v>0</v>
      </c>
      <c r="II138" s="97">
        <f t="shared" ca="1" si="113"/>
        <v>0</v>
      </c>
      <c r="IJ138" s="89">
        <f t="shared" si="114"/>
        <v>0</v>
      </c>
      <c r="IP138" s="56"/>
      <c r="IQ138" s="56"/>
      <c r="IR138" s="56"/>
      <c r="IS138" s="56"/>
      <c r="IT138" s="56"/>
      <c r="JK138" s="69">
        <f t="shared" si="115"/>
        <v>0</v>
      </c>
      <c r="JL138" s="39">
        <f>IF(HF138="майп",IA138,0)</f>
        <v>0</v>
      </c>
      <c r="JM138" s="39">
        <f>IF(HG138="кетп",IA138,0)</f>
        <v>0</v>
      </c>
    </row>
    <row r="139" spans="1:273" ht="17.25" hidden="1" customHeight="1">
      <c r="A139" s="146"/>
      <c r="B139" s="211">
        <f t="shared" si="120"/>
        <v>0</v>
      </c>
      <c r="C139" s="383"/>
      <c r="D139" s="418"/>
      <c r="E139" s="419"/>
      <c r="F139" s="415"/>
      <c r="G139" s="415"/>
      <c r="H139" s="415"/>
      <c r="I139" s="415"/>
      <c r="J139" s="415"/>
      <c r="K139" s="415"/>
      <c r="L139" s="434"/>
      <c r="M139" s="415"/>
      <c r="N139" s="415"/>
      <c r="O139" s="415"/>
      <c r="P139" s="415"/>
      <c r="Q139" s="415"/>
      <c r="R139" s="415"/>
      <c r="S139" s="434"/>
      <c r="T139" s="415"/>
      <c r="U139" s="415"/>
      <c r="V139" s="415"/>
      <c r="W139" s="415"/>
      <c r="X139" s="415"/>
      <c r="Y139" s="415"/>
      <c r="Z139" s="387"/>
      <c r="AA139" s="415"/>
      <c r="AB139" s="415"/>
      <c r="AC139" s="415"/>
      <c r="AD139" s="415"/>
      <c r="AE139" s="434"/>
      <c r="AF139" s="415"/>
      <c r="AG139" s="415"/>
      <c r="AH139" s="415"/>
      <c r="AI139" s="415"/>
      <c r="AJ139" s="415"/>
      <c r="AK139" s="415"/>
      <c r="AL139" s="415"/>
      <c r="AM139" s="415"/>
      <c r="AN139" s="415"/>
      <c r="AO139" s="415"/>
      <c r="AP139" s="415"/>
      <c r="AQ139" s="415"/>
      <c r="AR139" s="415"/>
      <c r="AS139" s="415"/>
      <c r="AT139" s="416"/>
      <c r="AU139" s="416"/>
      <c r="AV139" s="416"/>
      <c r="AW139" s="416"/>
      <c r="AX139" s="417"/>
      <c r="AY139" s="392"/>
      <c r="AZ139" s="393"/>
      <c r="BA139" s="387"/>
      <c r="BB139" s="387"/>
      <c r="BC139" s="387"/>
      <c r="BD139" s="387"/>
      <c r="BE139" s="387"/>
      <c r="BF139" s="387"/>
      <c r="BG139" s="387"/>
      <c r="BH139" s="387"/>
      <c r="BI139" s="387"/>
      <c r="BJ139" s="387"/>
      <c r="BK139" s="387"/>
      <c r="BL139" s="387"/>
      <c r="BM139" s="387"/>
      <c r="BN139" s="387"/>
      <c r="BO139" s="387"/>
      <c r="BP139" s="387"/>
      <c r="BQ139" s="387"/>
      <c r="BR139" s="387"/>
      <c r="BS139" s="387"/>
      <c r="BT139" s="387"/>
      <c r="BU139" s="387"/>
      <c r="BV139" s="387"/>
      <c r="BW139" s="387"/>
      <c r="BX139" s="387"/>
      <c r="BY139" s="387"/>
      <c r="BZ139" s="387"/>
      <c r="CA139" s="387"/>
      <c r="CB139" s="387"/>
      <c r="CC139" s="381"/>
      <c r="CD139" s="396"/>
      <c r="CE139" s="396"/>
      <c r="CF139" s="396"/>
      <c r="CG139" s="396"/>
      <c r="CH139" s="396"/>
      <c r="CI139" s="387"/>
      <c r="CJ139" s="396"/>
      <c r="CK139" s="396"/>
      <c r="CL139" s="396"/>
      <c r="CM139" s="396"/>
      <c r="CN139" s="396"/>
      <c r="CO139" s="396"/>
      <c r="CP139" s="396"/>
      <c r="CQ139" s="396"/>
      <c r="CR139" s="396"/>
      <c r="CS139" s="396"/>
      <c r="CT139" s="396"/>
      <c r="CU139" s="396"/>
      <c r="CV139" s="396"/>
      <c r="CW139" s="396"/>
      <c r="CX139" s="396"/>
      <c r="CY139" s="396"/>
      <c r="CZ139" s="396"/>
      <c r="DA139" s="396"/>
      <c r="DB139" s="396"/>
      <c r="DC139" s="396"/>
      <c r="DD139" s="396"/>
      <c r="DE139" s="396"/>
      <c r="DF139" s="396"/>
      <c r="DG139" s="396"/>
      <c r="DH139" s="396"/>
      <c r="DI139" s="396"/>
      <c r="DJ139" s="396"/>
      <c r="DK139" s="396"/>
      <c r="DL139" s="396"/>
      <c r="DM139" s="396"/>
      <c r="DN139" s="396"/>
      <c r="DO139" s="396"/>
      <c r="DP139" s="397"/>
      <c r="DQ139" s="408"/>
      <c r="DR139" s="380">
        <v>0</v>
      </c>
      <c r="DS139" s="468"/>
      <c r="DT139" s="468"/>
      <c r="DU139" s="397"/>
      <c r="DV139" s="397"/>
      <c r="DW139" s="397"/>
      <c r="DX139" s="397"/>
      <c r="DY139" s="397"/>
      <c r="DZ139" s="397"/>
      <c r="EA139" s="397"/>
      <c r="EB139" s="397"/>
      <c r="EC139" s="397"/>
      <c r="ED139" s="397"/>
      <c r="EE139" s="397"/>
      <c r="EF139" s="397"/>
      <c r="EG139" s="397"/>
      <c r="EH139" s="397"/>
      <c r="EI139" s="397"/>
      <c r="EJ139" s="397"/>
      <c r="EK139" s="397"/>
      <c r="EL139" s="398"/>
      <c r="EM139" s="397"/>
      <c r="EN139" s="397"/>
      <c r="EO139" s="398"/>
      <c r="EP139" s="397"/>
      <c r="EQ139" s="399"/>
      <c r="ER139" s="398"/>
      <c r="ES139" s="397"/>
      <c r="ET139" s="397"/>
      <c r="EU139" s="398"/>
      <c r="EV139" s="397"/>
      <c r="EW139" s="397"/>
      <c r="EX139" s="398"/>
      <c r="EY139" s="397"/>
      <c r="EZ139" s="397"/>
      <c r="FA139" s="398"/>
      <c r="FB139" s="397"/>
      <c r="FC139" s="397"/>
      <c r="FD139" s="398"/>
      <c r="FE139" s="397"/>
      <c r="FF139" s="397"/>
      <c r="FG139" s="398"/>
      <c r="FH139" s="397"/>
      <c r="FI139" s="397"/>
      <c r="FJ139" s="398"/>
      <c r="FK139" s="397"/>
      <c r="FL139" s="397"/>
      <c r="FM139" s="398"/>
      <c r="FN139" s="397"/>
      <c r="FO139" s="397"/>
      <c r="FP139" s="447"/>
      <c r="FQ139" s="400"/>
      <c r="FR139" s="400"/>
      <c r="FS139" s="400"/>
      <c r="FT139" s="400"/>
      <c r="FU139" s="400"/>
      <c r="FV139" s="400"/>
      <c r="FW139" s="400"/>
      <c r="FX139" s="400"/>
      <c r="FY139" s="400"/>
      <c r="FZ139" s="400"/>
      <c r="GA139" s="400"/>
      <c r="GB139" s="400"/>
      <c r="GC139" s="400"/>
      <c r="GD139" s="400"/>
      <c r="GE139" s="400"/>
      <c r="GF139" s="400"/>
      <c r="GG139" s="400"/>
      <c r="GH139" s="400"/>
      <c r="GI139" s="400"/>
      <c r="GJ139" s="400"/>
      <c r="GK139" s="400"/>
      <c r="GL139" s="400"/>
      <c r="GM139" s="400"/>
      <c r="GN139" s="400"/>
      <c r="GO139" s="400"/>
      <c r="GP139" s="400"/>
      <c r="GQ139" s="400"/>
      <c r="GR139" s="400"/>
      <c r="GS139" s="400"/>
      <c r="GT139" s="404"/>
      <c r="GU139" s="404"/>
      <c r="GV139" s="404"/>
      <c r="GW139" s="404"/>
      <c r="GX139" s="404"/>
      <c r="GY139" s="404"/>
      <c r="GZ139" s="404"/>
      <c r="HA139" s="404"/>
      <c r="HB139" s="404"/>
      <c r="HC139" s="404"/>
      <c r="HD139" s="404"/>
      <c r="HE139" s="404"/>
      <c r="HF139" s="404"/>
      <c r="HG139" s="404"/>
      <c r="HH139" s="404"/>
      <c r="HI139" s="404"/>
      <c r="HJ139" s="404"/>
      <c r="HK139" s="404"/>
      <c r="HL139" s="404"/>
      <c r="HM139" s="404"/>
      <c r="HN139" s="404"/>
      <c r="HO139" s="404"/>
      <c r="HP139" s="404"/>
      <c r="HQ139" s="404"/>
      <c r="HR139" s="404"/>
      <c r="HS139" s="404"/>
      <c r="HT139" s="404"/>
      <c r="HU139" s="404"/>
      <c r="HV139" s="404"/>
      <c r="HW139" s="404"/>
      <c r="HX139" s="133">
        <f t="shared" si="121"/>
        <v>0</v>
      </c>
      <c r="HY139" s="166"/>
      <c r="HZ139" s="140"/>
      <c r="IA139" s="38">
        <f t="shared" si="119"/>
        <v>0</v>
      </c>
      <c r="IB139" s="91">
        <f t="shared" si="110"/>
        <v>0</v>
      </c>
      <c r="IC139" s="176" t="str">
        <f t="shared" si="122"/>
        <v/>
      </c>
      <c r="IE139" s="31">
        <f t="shared" si="112"/>
        <v>0</v>
      </c>
      <c r="IG139" s="97">
        <f t="shared" si="118"/>
        <v>0</v>
      </c>
      <c r="II139" s="97">
        <f t="shared" ca="1" si="113"/>
        <v>0</v>
      </c>
      <c r="IJ139" s="89">
        <f t="shared" si="114"/>
        <v>0</v>
      </c>
      <c r="IP139" s="56"/>
      <c r="IQ139" s="56"/>
      <c r="IR139" s="56"/>
      <c r="IS139" s="56"/>
      <c r="IT139" s="56"/>
      <c r="JK139" s="69">
        <f t="shared" si="115"/>
        <v>0</v>
      </c>
      <c r="JL139" s="39">
        <f t="shared" si="116"/>
        <v>0</v>
      </c>
      <c r="JM139" s="39">
        <f t="shared" si="117"/>
        <v>0</v>
      </c>
    </row>
    <row r="140" spans="1:273" ht="17.25" hidden="1" customHeight="1">
      <c r="A140" s="146"/>
      <c r="B140" s="211">
        <f t="shared" si="120"/>
        <v>0</v>
      </c>
      <c r="C140" s="383"/>
      <c r="D140" s="418"/>
      <c r="E140" s="419"/>
      <c r="F140" s="415"/>
      <c r="G140" s="415"/>
      <c r="H140" s="415"/>
      <c r="I140" s="415"/>
      <c r="J140" s="415"/>
      <c r="K140" s="415"/>
      <c r="L140" s="434"/>
      <c r="M140" s="415"/>
      <c r="N140" s="415"/>
      <c r="O140" s="415"/>
      <c r="P140" s="415"/>
      <c r="Q140" s="415"/>
      <c r="R140" s="415"/>
      <c r="S140" s="434"/>
      <c r="T140" s="415"/>
      <c r="U140" s="415"/>
      <c r="V140" s="415"/>
      <c r="W140" s="415"/>
      <c r="X140" s="415"/>
      <c r="Y140" s="415"/>
      <c r="Z140" s="387"/>
      <c r="AA140" s="415"/>
      <c r="AB140" s="415"/>
      <c r="AC140" s="415"/>
      <c r="AD140" s="415"/>
      <c r="AE140" s="434"/>
      <c r="AF140" s="415"/>
      <c r="AG140" s="415"/>
      <c r="AH140" s="415"/>
      <c r="AI140" s="415"/>
      <c r="AJ140" s="415"/>
      <c r="AK140" s="415"/>
      <c r="AL140" s="415"/>
      <c r="AM140" s="415"/>
      <c r="AN140" s="415"/>
      <c r="AO140" s="415"/>
      <c r="AP140" s="415"/>
      <c r="AQ140" s="415"/>
      <c r="AR140" s="415"/>
      <c r="AS140" s="415"/>
      <c r="AT140" s="416"/>
      <c r="AU140" s="416"/>
      <c r="AV140" s="416"/>
      <c r="AW140" s="416"/>
      <c r="AX140" s="417"/>
      <c r="AY140" s="392"/>
      <c r="AZ140" s="393"/>
      <c r="BA140" s="387"/>
      <c r="BB140" s="387"/>
      <c r="BC140" s="387"/>
      <c r="BD140" s="387"/>
      <c r="BE140" s="387"/>
      <c r="BF140" s="387"/>
      <c r="BG140" s="387"/>
      <c r="BH140" s="387"/>
      <c r="BI140" s="387"/>
      <c r="BJ140" s="387"/>
      <c r="BK140" s="387"/>
      <c r="BL140" s="387"/>
      <c r="BM140" s="387"/>
      <c r="BN140" s="387"/>
      <c r="BO140" s="387"/>
      <c r="BP140" s="387"/>
      <c r="BQ140" s="387"/>
      <c r="BR140" s="387"/>
      <c r="BS140" s="387"/>
      <c r="BT140" s="387"/>
      <c r="BU140" s="387"/>
      <c r="BV140" s="387"/>
      <c r="BW140" s="387"/>
      <c r="BX140" s="387"/>
      <c r="BY140" s="387"/>
      <c r="BZ140" s="387"/>
      <c r="CA140" s="387"/>
      <c r="CB140" s="387"/>
      <c r="CC140" s="381"/>
      <c r="CD140" s="396"/>
      <c r="CE140" s="396"/>
      <c r="CF140" s="396"/>
      <c r="CG140" s="396"/>
      <c r="CH140" s="396"/>
      <c r="CI140" s="387"/>
      <c r="CJ140" s="396"/>
      <c r="CK140" s="396"/>
      <c r="CL140" s="396"/>
      <c r="CM140" s="396"/>
      <c r="CN140" s="396"/>
      <c r="CO140" s="396"/>
      <c r="CP140" s="396"/>
      <c r="CQ140" s="396"/>
      <c r="CR140" s="396"/>
      <c r="CS140" s="396"/>
      <c r="CT140" s="396"/>
      <c r="CU140" s="396"/>
      <c r="CV140" s="396"/>
      <c r="CW140" s="396"/>
      <c r="CX140" s="396"/>
      <c r="CY140" s="396"/>
      <c r="CZ140" s="396"/>
      <c r="DA140" s="396"/>
      <c r="DB140" s="396"/>
      <c r="DC140" s="396"/>
      <c r="DD140" s="396"/>
      <c r="DE140" s="396"/>
      <c r="DF140" s="396"/>
      <c r="DG140" s="396"/>
      <c r="DH140" s="396"/>
      <c r="DI140" s="396"/>
      <c r="DJ140" s="396"/>
      <c r="DK140" s="396"/>
      <c r="DL140" s="396"/>
      <c r="DM140" s="396"/>
      <c r="DN140" s="396"/>
      <c r="DO140" s="396"/>
      <c r="DP140" s="397"/>
      <c r="DQ140" s="408"/>
      <c r="DR140" s="380">
        <v>0</v>
      </c>
      <c r="DS140" s="468"/>
      <c r="DT140" s="468"/>
      <c r="DU140" s="397"/>
      <c r="DV140" s="397"/>
      <c r="DW140" s="397"/>
      <c r="DX140" s="397"/>
      <c r="DY140" s="397"/>
      <c r="DZ140" s="397"/>
      <c r="EA140" s="397"/>
      <c r="EB140" s="397"/>
      <c r="EC140" s="397"/>
      <c r="ED140" s="397"/>
      <c r="EE140" s="397"/>
      <c r="EF140" s="397"/>
      <c r="EG140" s="397"/>
      <c r="EH140" s="397"/>
      <c r="EI140" s="397"/>
      <c r="EJ140" s="397"/>
      <c r="EK140" s="397"/>
      <c r="EL140" s="398"/>
      <c r="EM140" s="397"/>
      <c r="EN140" s="397"/>
      <c r="EO140" s="398"/>
      <c r="EP140" s="397"/>
      <c r="EQ140" s="399"/>
      <c r="ER140" s="398"/>
      <c r="ES140" s="397"/>
      <c r="ET140" s="397"/>
      <c r="EU140" s="398"/>
      <c r="EV140" s="397"/>
      <c r="EW140" s="397"/>
      <c r="EX140" s="398"/>
      <c r="EY140" s="397"/>
      <c r="EZ140" s="397"/>
      <c r="FA140" s="398"/>
      <c r="FB140" s="397"/>
      <c r="FC140" s="397"/>
      <c r="FD140" s="398"/>
      <c r="FE140" s="397"/>
      <c r="FF140" s="397"/>
      <c r="FG140" s="398"/>
      <c r="FH140" s="397"/>
      <c r="FI140" s="397"/>
      <c r="FJ140" s="398"/>
      <c r="FK140" s="397"/>
      <c r="FL140" s="397"/>
      <c r="FM140" s="398"/>
      <c r="FN140" s="397"/>
      <c r="FO140" s="397"/>
      <c r="FP140" s="447"/>
      <c r="FQ140" s="400"/>
      <c r="FR140" s="400"/>
      <c r="FS140" s="400"/>
      <c r="FT140" s="400"/>
      <c r="FU140" s="400"/>
      <c r="FV140" s="400"/>
      <c r="FW140" s="400"/>
      <c r="FX140" s="400"/>
      <c r="FY140" s="400"/>
      <c r="FZ140" s="400"/>
      <c r="GA140" s="400"/>
      <c r="GB140" s="400"/>
      <c r="GC140" s="400"/>
      <c r="GD140" s="400"/>
      <c r="GE140" s="400"/>
      <c r="GF140" s="400"/>
      <c r="GG140" s="400"/>
      <c r="GH140" s="400"/>
      <c r="GI140" s="400"/>
      <c r="GJ140" s="400"/>
      <c r="GK140" s="400"/>
      <c r="GL140" s="400"/>
      <c r="GM140" s="400"/>
      <c r="GN140" s="400"/>
      <c r="GO140" s="400"/>
      <c r="GP140" s="400"/>
      <c r="GQ140" s="400"/>
      <c r="GR140" s="400"/>
      <c r="GS140" s="400"/>
      <c r="GT140" s="404"/>
      <c r="GU140" s="404"/>
      <c r="GV140" s="404"/>
      <c r="GW140" s="404"/>
      <c r="GX140" s="404"/>
      <c r="GY140" s="404"/>
      <c r="GZ140" s="404"/>
      <c r="HA140" s="404"/>
      <c r="HB140" s="404"/>
      <c r="HC140" s="404"/>
      <c r="HD140" s="404"/>
      <c r="HE140" s="404"/>
      <c r="HF140" s="404"/>
      <c r="HG140" s="404"/>
      <c r="HH140" s="404"/>
      <c r="HI140" s="404"/>
      <c r="HJ140" s="404"/>
      <c r="HK140" s="404"/>
      <c r="HL140" s="404"/>
      <c r="HM140" s="404"/>
      <c r="HN140" s="404"/>
      <c r="HO140" s="404"/>
      <c r="HP140" s="404"/>
      <c r="HQ140" s="404"/>
      <c r="HR140" s="404"/>
      <c r="HS140" s="404"/>
      <c r="HT140" s="404"/>
      <c r="HU140" s="404"/>
      <c r="HV140" s="404"/>
      <c r="HW140" s="404"/>
      <c r="HX140" s="133">
        <f t="shared" si="121"/>
        <v>0</v>
      </c>
      <c r="HY140" s="166"/>
      <c r="HZ140" s="140"/>
      <c r="IA140" s="38">
        <f t="shared" si="119"/>
        <v>0</v>
      </c>
      <c r="IB140" s="91">
        <f t="shared" si="110"/>
        <v>0</v>
      </c>
      <c r="IC140" s="176" t="str">
        <f t="shared" si="122"/>
        <v/>
      </c>
      <c r="IE140" s="31">
        <f t="shared" si="112"/>
        <v>0</v>
      </c>
      <c r="IG140" s="97">
        <f t="shared" si="118"/>
        <v>0</v>
      </c>
      <c r="II140" s="97">
        <f t="shared" ca="1" si="113"/>
        <v>0</v>
      </c>
      <c r="IJ140" s="89">
        <f t="shared" si="114"/>
        <v>0</v>
      </c>
      <c r="IP140" s="56"/>
      <c r="IQ140" s="56"/>
      <c r="IR140" s="56"/>
      <c r="IS140" s="56"/>
      <c r="IT140" s="56"/>
      <c r="JK140" s="69">
        <f t="shared" si="115"/>
        <v>0</v>
      </c>
      <c r="JL140" s="39">
        <f t="shared" si="116"/>
        <v>0</v>
      </c>
      <c r="JM140" s="39">
        <f t="shared" si="117"/>
        <v>0</v>
      </c>
    </row>
    <row r="141" spans="1:273" ht="17.25" hidden="1" customHeight="1">
      <c r="A141" s="146"/>
      <c r="B141" s="211">
        <f t="shared" si="120"/>
        <v>0</v>
      </c>
      <c r="C141" s="383"/>
      <c r="D141" s="418"/>
      <c r="E141" s="419"/>
      <c r="F141" s="415"/>
      <c r="G141" s="415"/>
      <c r="H141" s="415"/>
      <c r="I141" s="415"/>
      <c r="J141" s="415"/>
      <c r="K141" s="415"/>
      <c r="L141" s="434"/>
      <c r="M141" s="415"/>
      <c r="N141" s="415"/>
      <c r="O141" s="415"/>
      <c r="P141" s="415"/>
      <c r="Q141" s="415"/>
      <c r="R141" s="415"/>
      <c r="S141" s="434"/>
      <c r="T141" s="415"/>
      <c r="U141" s="415"/>
      <c r="V141" s="415"/>
      <c r="W141" s="415"/>
      <c r="X141" s="415"/>
      <c r="Y141" s="415"/>
      <c r="Z141" s="387"/>
      <c r="AA141" s="415"/>
      <c r="AB141" s="415"/>
      <c r="AC141" s="415"/>
      <c r="AD141" s="415"/>
      <c r="AE141" s="434"/>
      <c r="AF141" s="415"/>
      <c r="AG141" s="415"/>
      <c r="AH141" s="415"/>
      <c r="AI141" s="415"/>
      <c r="AJ141" s="415"/>
      <c r="AK141" s="415"/>
      <c r="AL141" s="415"/>
      <c r="AM141" s="415"/>
      <c r="AN141" s="415"/>
      <c r="AO141" s="415"/>
      <c r="AP141" s="415"/>
      <c r="AQ141" s="415"/>
      <c r="AR141" s="415"/>
      <c r="AS141" s="415"/>
      <c r="AT141" s="416"/>
      <c r="AU141" s="416"/>
      <c r="AV141" s="416"/>
      <c r="AW141" s="416"/>
      <c r="AX141" s="417"/>
      <c r="AY141" s="392"/>
      <c r="AZ141" s="393"/>
      <c r="BA141" s="387"/>
      <c r="BB141" s="387"/>
      <c r="BC141" s="387"/>
      <c r="BD141" s="387"/>
      <c r="BE141" s="387"/>
      <c r="BF141" s="387"/>
      <c r="BG141" s="387"/>
      <c r="BH141" s="387"/>
      <c r="BI141" s="387"/>
      <c r="BJ141" s="387"/>
      <c r="BK141" s="387"/>
      <c r="BL141" s="387"/>
      <c r="BM141" s="387"/>
      <c r="BN141" s="387"/>
      <c r="BO141" s="387"/>
      <c r="BP141" s="387"/>
      <c r="BQ141" s="387"/>
      <c r="BR141" s="387"/>
      <c r="BS141" s="387"/>
      <c r="BT141" s="387"/>
      <c r="BU141" s="387"/>
      <c r="BV141" s="387"/>
      <c r="BW141" s="387"/>
      <c r="BX141" s="387"/>
      <c r="BY141" s="387"/>
      <c r="BZ141" s="387"/>
      <c r="CA141" s="387"/>
      <c r="CB141" s="387"/>
      <c r="CC141" s="381"/>
      <c r="CD141" s="396"/>
      <c r="CE141" s="396"/>
      <c r="CF141" s="396"/>
      <c r="CG141" s="396"/>
      <c r="CH141" s="396"/>
      <c r="CI141" s="387"/>
      <c r="CJ141" s="396"/>
      <c r="CK141" s="396"/>
      <c r="CL141" s="396"/>
      <c r="CM141" s="396"/>
      <c r="CN141" s="396"/>
      <c r="CO141" s="396"/>
      <c r="CP141" s="396"/>
      <c r="CQ141" s="396"/>
      <c r="CR141" s="396"/>
      <c r="CS141" s="396"/>
      <c r="CT141" s="396"/>
      <c r="CU141" s="396"/>
      <c r="CV141" s="396"/>
      <c r="CW141" s="396"/>
      <c r="CX141" s="396"/>
      <c r="CY141" s="396"/>
      <c r="CZ141" s="396"/>
      <c r="DA141" s="396"/>
      <c r="DB141" s="396"/>
      <c r="DC141" s="396"/>
      <c r="DD141" s="396"/>
      <c r="DE141" s="396"/>
      <c r="DF141" s="396"/>
      <c r="DG141" s="396"/>
      <c r="DH141" s="396"/>
      <c r="DI141" s="396"/>
      <c r="DJ141" s="396"/>
      <c r="DK141" s="396"/>
      <c r="DL141" s="396"/>
      <c r="DM141" s="396"/>
      <c r="DN141" s="396"/>
      <c r="DO141" s="396"/>
      <c r="DP141" s="397"/>
      <c r="DQ141" s="408"/>
      <c r="DR141" s="380">
        <v>0</v>
      </c>
      <c r="DS141" s="468"/>
      <c r="DT141" s="468"/>
      <c r="DU141" s="397"/>
      <c r="DV141" s="397"/>
      <c r="DW141" s="397"/>
      <c r="DX141" s="397"/>
      <c r="DY141" s="397"/>
      <c r="DZ141" s="397"/>
      <c r="EA141" s="397"/>
      <c r="EB141" s="397"/>
      <c r="EC141" s="397"/>
      <c r="ED141" s="397"/>
      <c r="EE141" s="397"/>
      <c r="EF141" s="397"/>
      <c r="EG141" s="397"/>
      <c r="EH141" s="397"/>
      <c r="EI141" s="397"/>
      <c r="EJ141" s="397"/>
      <c r="EK141" s="397"/>
      <c r="EL141" s="398"/>
      <c r="EM141" s="397"/>
      <c r="EN141" s="397"/>
      <c r="EO141" s="398"/>
      <c r="EP141" s="397"/>
      <c r="EQ141" s="399"/>
      <c r="ER141" s="398"/>
      <c r="ES141" s="397"/>
      <c r="ET141" s="397"/>
      <c r="EU141" s="398"/>
      <c r="EV141" s="397"/>
      <c r="EW141" s="397"/>
      <c r="EX141" s="398"/>
      <c r="EY141" s="397"/>
      <c r="EZ141" s="397"/>
      <c r="FA141" s="398"/>
      <c r="FB141" s="397"/>
      <c r="FC141" s="397"/>
      <c r="FD141" s="398"/>
      <c r="FE141" s="397"/>
      <c r="FF141" s="397"/>
      <c r="FG141" s="398"/>
      <c r="FH141" s="397"/>
      <c r="FI141" s="397"/>
      <c r="FJ141" s="398"/>
      <c r="FK141" s="397"/>
      <c r="FL141" s="397"/>
      <c r="FM141" s="398"/>
      <c r="FN141" s="397"/>
      <c r="FO141" s="397"/>
      <c r="FP141" s="447"/>
      <c r="FQ141" s="400"/>
      <c r="FR141" s="400"/>
      <c r="FS141" s="400"/>
      <c r="FT141" s="400"/>
      <c r="FU141" s="400"/>
      <c r="FV141" s="400"/>
      <c r="FW141" s="400"/>
      <c r="FX141" s="400"/>
      <c r="FY141" s="400"/>
      <c r="FZ141" s="400"/>
      <c r="GA141" s="400"/>
      <c r="GB141" s="400"/>
      <c r="GC141" s="400"/>
      <c r="GD141" s="400"/>
      <c r="GE141" s="400"/>
      <c r="GF141" s="400"/>
      <c r="GG141" s="400"/>
      <c r="GH141" s="400"/>
      <c r="GI141" s="400"/>
      <c r="GJ141" s="400"/>
      <c r="GK141" s="400"/>
      <c r="GL141" s="400"/>
      <c r="GM141" s="400"/>
      <c r="GN141" s="400"/>
      <c r="GO141" s="400"/>
      <c r="GP141" s="400"/>
      <c r="GQ141" s="400"/>
      <c r="GR141" s="400"/>
      <c r="GS141" s="400"/>
      <c r="GT141" s="404"/>
      <c r="GU141" s="404"/>
      <c r="GV141" s="404"/>
      <c r="GW141" s="404"/>
      <c r="GX141" s="404"/>
      <c r="GY141" s="404"/>
      <c r="GZ141" s="404"/>
      <c r="HA141" s="404"/>
      <c r="HB141" s="404"/>
      <c r="HC141" s="404"/>
      <c r="HD141" s="404"/>
      <c r="HE141" s="404"/>
      <c r="HF141" s="404"/>
      <c r="HG141" s="404"/>
      <c r="HH141" s="404"/>
      <c r="HI141" s="404"/>
      <c r="HJ141" s="404"/>
      <c r="HK141" s="404"/>
      <c r="HL141" s="404"/>
      <c r="HM141" s="404"/>
      <c r="HN141" s="404"/>
      <c r="HO141" s="404"/>
      <c r="HP141" s="404"/>
      <c r="HQ141" s="404"/>
      <c r="HR141" s="404"/>
      <c r="HS141" s="404"/>
      <c r="HT141" s="404"/>
      <c r="HU141" s="404"/>
      <c r="HV141" s="404"/>
      <c r="HW141" s="404"/>
      <c r="HX141" s="133">
        <f t="shared" si="121"/>
        <v>0</v>
      </c>
      <c r="HY141" s="166"/>
      <c r="HZ141" s="140"/>
      <c r="IA141" s="38">
        <f t="shared" si="119"/>
        <v>0</v>
      </c>
      <c r="IB141" s="91">
        <f t="shared" si="110"/>
        <v>0</v>
      </c>
      <c r="IC141" s="176" t="str">
        <f t="shared" si="122"/>
        <v/>
      </c>
      <c r="IE141" s="31">
        <f t="shared" si="112"/>
        <v>0</v>
      </c>
      <c r="IG141" s="97">
        <f ca="1">IF(NOW()&gt;$A$2,0,HZ141*IE141)</f>
        <v>0</v>
      </c>
      <c r="II141" s="97">
        <f t="shared" ca="1" si="113"/>
        <v>0</v>
      </c>
      <c r="IJ141" s="89">
        <f t="shared" si="114"/>
        <v>0</v>
      </c>
      <c r="IP141" s="56"/>
      <c r="IQ141" s="56"/>
      <c r="IR141" s="56"/>
      <c r="IS141" s="56"/>
      <c r="IT141" s="56"/>
      <c r="JK141" s="69">
        <f t="shared" si="115"/>
        <v>0</v>
      </c>
      <c r="JL141" s="39">
        <f t="shared" si="116"/>
        <v>0</v>
      </c>
      <c r="JM141" s="39">
        <f t="shared" si="117"/>
        <v>0</v>
      </c>
    </row>
    <row r="142" spans="1:273" ht="17.25" hidden="1" customHeight="1">
      <c r="A142" s="146"/>
      <c r="B142" s="211">
        <f t="shared" si="120"/>
        <v>0</v>
      </c>
      <c r="C142" s="383"/>
      <c r="D142" s="418"/>
      <c r="E142" s="419"/>
      <c r="F142" s="415"/>
      <c r="G142" s="415"/>
      <c r="H142" s="415"/>
      <c r="I142" s="415"/>
      <c r="J142" s="415"/>
      <c r="K142" s="415"/>
      <c r="L142" s="434"/>
      <c r="M142" s="415"/>
      <c r="N142" s="415"/>
      <c r="O142" s="415"/>
      <c r="P142" s="415"/>
      <c r="Q142" s="415"/>
      <c r="R142" s="415"/>
      <c r="S142" s="434"/>
      <c r="T142" s="415"/>
      <c r="U142" s="415"/>
      <c r="V142" s="415"/>
      <c r="W142" s="415"/>
      <c r="X142" s="415"/>
      <c r="Y142" s="415"/>
      <c r="Z142" s="387"/>
      <c r="AA142" s="415"/>
      <c r="AB142" s="415"/>
      <c r="AC142" s="415"/>
      <c r="AD142" s="415"/>
      <c r="AE142" s="434"/>
      <c r="AF142" s="415"/>
      <c r="AG142" s="415"/>
      <c r="AH142" s="415"/>
      <c r="AI142" s="415"/>
      <c r="AJ142" s="415"/>
      <c r="AK142" s="415"/>
      <c r="AL142" s="415"/>
      <c r="AM142" s="415"/>
      <c r="AN142" s="415"/>
      <c r="AO142" s="415"/>
      <c r="AP142" s="415"/>
      <c r="AQ142" s="415"/>
      <c r="AR142" s="415"/>
      <c r="AS142" s="415"/>
      <c r="AT142" s="416"/>
      <c r="AU142" s="416"/>
      <c r="AV142" s="416"/>
      <c r="AW142" s="416"/>
      <c r="AX142" s="417"/>
      <c r="AY142" s="392"/>
      <c r="AZ142" s="393"/>
      <c r="BA142" s="387"/>
      <c r="BB142" s="387"/>
      <c r="BC142" s="387"/>
      <c r="BD142" s="387"/>
      <c r="BE142" s="387"/>
      <c r="BF142" s="387"/>
      <c r="BG142" s="387"/>
      <c r="BH142" s="387"/>
      <c r="BI142" s="387"/>
      <c r="BJ142" s="387"/>
      <c r="BK142" s="387"/>
      <c r="BL142" s="387"/>
      <c r="BM142" s="387"/>
      <c r="BN142" s="387"/>
      <c r="BO142" s="387"/>
      <c r="BP142" s="387"/>
      <c r="BQ142" s="387"/>
      <c r="BR142" s="387"/>
      <c r="BS142" s="387"/>
      <c r="BT142" s="387"/>
      <c r="BU142" s="387"/>
      <c r="BV142" s="387"/>
      <c r="BW142" s="387"/>
      <c r="BX142" s="387"/>
      <c r="BY142" s="387"/>
      <c r="BZ142" s="387"/>
      <c r="CA142" s="387"/>
      <c r="CB142" s="387"/>
      <c r="CC142" s="381"/>
      <c r="CD142" s="396"/>
      <c r="CE142" s="396"/>
      <c r="CF142" s="396"/>
      <c r="CG142" s="396"/>
      <c r="CH142" s="396"/>
      <c r="CI142" s="387"/>
      <c r="CJ142" s="396"/>
      <c r="CK142" s="396"/>
      <c r="CL142" s="396"/>
      <c r="CM142" s="396"/>
      <c r="CN142" s="396"/>
      <c r="CO142" s="396"/>
      <c r="CP142" s="396"/>
      <c r="CQ142" s="396"/>
      <c r="CR142" s="396"/>
      <c r="CS142" s="396"/>
      <c r="CT142" s="396"/>
      <c r="CU142" s="396"/>
      <c r="CV142" s="396"/>
      <c r="CW142" s="396"/>
      <c r="CX142" s="396"/>
      <c r="CY142" s="396"/>
      <c r="CZ142" s="396"/>
      <c r="DA142" s="396"/>
      <c r="DB142" s="396"/>
      <c r="DC142" s="396"/>
      <c r="DD142" s="396"/>
      <c r="DE142" s="396"/>
      <c r="DF142" s="396"/>
      <c r="DG142" s="396"/>
      <c r="DH142" s="396"/>
      <c r="DI142" s="396"/>
      <c r="DJ142" s="396"/>
      <c r="DK142" s="396"/>
      <c r="DL142" s="396"/>
      <c r="DM142" s="396"/>
      <c r="DN142" s="396"/>
      <c r="DO142" s="396"/>
      <c r="DP142" s="397"/>
      <c r="DQ142" s="408"/>
      <c r="DR142" s="380">
        <v>0</v>
      </c>
      <c r="DS142" s="468"/>
      <c r="DT142" s="468"/>
      <c r="DU142" s="397"/>
      <c r="DV142" s="397"/>
      <c r="DW142" s="397"/>
      <c r="DX142" s="397"/>
      <c r="DY142" s="397"/>
      <c r="DZ142" s="397"/>
      <c r="EA142" s="397"/>
      <c r="EB142" s="397"/>
      <c r="EC142" s="397"/>
      <c r="ED142" s="397"/>
      <c r="EE142" s="397"/>
      <c r="EF142" s="397"/>
      <c r="EG142" s="397"/>
      <c r="EH142" s="397"/>
      <c r="EI142" s="397"/>
      <c r="EJ142" s="397"/>
      <c r="EK142" s="397"/>
      <c r="EL142" s="398"/>
      <c r="EM142" s="397"/>
      <c r="EN142" s="397"/>
      <c r="EO142" s="398"/>
      <c r="EP142" s="397"/>
      <c r="EQ142" s="399"/>
      <c r="ER142" s="398"/>
      <c r="ES142" s="397"/>
      <c r="ET142" s="397"/>
      <c r="EU142" s="398"/>
      <c r="EV142" s="397"/>
      <c r="EW142" s="397"/>
      <c r="EX142" s="398"/>
      <c r="EY142" s="397"/>
      <c r="EZ142" s="397"/>
      <c r="FA142" s="398"/>
      <c r="FB142" s="397"/>
      <c r="FC142" s="397"/>
      <c r="FD142" s="398"/>
      <c r="FE142" s="397"/>
      <c r="FF142" s="397"/>
      <c r="FG142" s="398"/>
      <c r="FH142" s="397"/>
      <c r="FI142" s="397"/>
      <c r="FJ142" s="398"/>
      <c r="FK142" s="397"/>
      <c r="FL142" s="397"/>
      <c r="FM142" s="398"/>
      <c r="FN142" s="397"/>
      <c r="FO142" s="397"/>
      <c r="FP142" s="447"/>
      <c r="FQ142" s="400"/>
      <c r="FR142" s="400"/>
      <c r="FS142" s="400"/>
      <c r="FT142" s="400"/>
      <c r="FU142" s="400"/>
      <c r="FV142" s="400"/>
      <c r="FW142" s="400"/>
      <c r="FX142" s="400"/>
      <c r="FY142" s="400"/>
      <c r="FZ142" s="400"/>
      <c r="GA142" s="400"/>
      <c r="GB142" s="400"/>
      <c r="GC142" s="400"/>
      <c r="GD142" s="400"/>
      <c r="GE142" s="400"/>
      <c r="GF142" s="400"/>
      <c r="GG142" s="400"/>
      <c r="GH142" s="400"/>
      <c r="GI142" s="400"/>
      <c r="GJ142" s="400"/>
      <c r="GK142" s="400"/>
      <c r="GL142" s="400"/>
      <c r="GM142" s="400"/>
      <c r="GN142" s="400"/>
      <c r="GO142" s="400"/>
      <c r="GP142" s="400"/>
      <c r="GQ142" s="400"/>
      <c r="GR142" s="400"/>
      <c r="GS142" s="400"/>
      <c r="GT142" s="404"/>
      <c r="GU142" s="404"/>
      <c r="GV142" s="404"/>
      <c r="GW142" s="404"/>
      <c r="GX142" s="404"/>
      <c r="GY142" s="404"/>
      <c r="GZ142" s="404"/>
      <c r="HA142" s="404"/>
      <c r="HB142" s="404"/>
      <c r="HC142" s="404"/>
      <c r="HD142" s="404"/>
      <c r="HE142" s="404"/>
      <c r="HF142" s="404"/>
      <c r="HG142" s="404"/>
      <c r="HH142" s="404"/>
      <c r="HI142" s="404"/>
      <c r="HJ142" s="404"/>
      <c r="HK142" s="404"/>
      <c r="HL142" s="404"/>
      <c r="HM142" s="404"/>
      <c r="HN142" s="404"/>
      <c r="HO142" s="404"/>
      <c r="HP142" s="404"/>
      <c r="HQ142" s="404"/>
      <c r="HR142" s="404"/>
      <c r="HS142" s="404"/>
      <c r="HT142" s="404"/>
      <c r="HU142" s="404"/>
      <c r="HV142" s="404"/>
      <c r="HW142" s="404"/>
      <c r="HX142" s="133">
        <f t="shared" si="121"/>
        <v>0</v>
      </c>
      <c r="HY142" s="166"/>
      <c r="HZ142" s="140"/>
      <c r="IA142" s="38">
        <f t="shared" si="119"/>
        <v>0</v>
      </c>
      <c r="IB142" s="91">
        <f t="shared" si="110"/>
        <v>0</v>
      </c>
      <c r="IC142" s="176" t="str">
        <f t="shared" si="122"/>
        <v/>
      </c>
      <c r="IE142" s="31">
        <f t="shared" si="112"/>
        <v>0</v>
      </c>
      <c r="IG142" s="97">
        <f ca="1">IF(NOW()&gt;$A$2,0,HZ142*IE142)</f>
        <v>0</v>
      </c>
      <c r="II142" s="97">
        <f t="shared" ca="1" si="113"/>
        <v>0</v>
      </c>
      <c r="IJ142" s="89">
        <f t="shared" si="114"/>
        <v>0</v>
      </c>
      <c r="IP142" s="56"/>
      <c r="IQ142" s="56"/>
      <c r="IR142" s="56"/>
      <c r="IS142" s="56"/>
      <c r="IT142" s="56"/>
      <c r="JK142" s="69">
        <f t="shared" si="115"/>
        <v>0</v>
      </c>
      <c r="JL142" s="39">
        <f t="shared" si="116"/>
        <v>0</v>
      </c>
      <c r="JM142" s="39">
        <f t="shared" si="117"/>
        <v>0</v>
      </c>
    </row>
    <row r="143" spans="1:273" ht="17.25" hidden="1" customHeight="1">
      <c r="A143" s="146"/>
      <c r="B143" s="211">
        <f t="shared" si="120"/>
        <v>0</v>
      </c>
      <c r="C143" s="383"/>
      <c r="D143" s="418"/>
      <c r="E143" s="419"/>
      <c r="F143" s="415"/>
      <c r="G143" s="415"/>
      <c r="H143" s="415"/>
      <c r="I143" s="415"/>
      <c r="J143" s="415"/>
      <c r="K143" s="415"/>
      <c r="L143" s="434"/>
      <c r="M143" s="415"/>
      <c r="N143" s="415"/>
      <c r="O143" s="415"/>
      <c r="P143" s="415"/>
      <c r="Q143" s="415"/>
      <c r="R143" s="415"/>
      <c r="S143" s="434"/>
      <c r="T143" s="415"/>
      <c r="U143" s="415"/>
      <c r="V143" s="415"/>
      <c r="W143" s="415"/>
      <c r="X143" s="415"/>
      <c r="Y143" s="415"/>
      <c r="Z143" s="387"/>
      <c r="AA143" s="415"/>
      <c r="AB143" s="415"/>
      <c r="AC143" s="415"/>
      <c r="AD143" s="415"/>
      <c r="AE143" s="434"/>
      <c r="AF143" s="415"/>
      <c r="AG143" s="415"/>
      <c r="AH143" s="415"/>
      <c r="AI143" s="415"/>
      <c r="AJ143" s="415"/>
      <c r="AK143" s="415"/>
      <c r="AL143" s="415"/>
      <c r="AM143" s="415"/>
      <c r="AN143" s="415"/>
      <c r="AO143" s="415"/>
      <c r="AP143" s="415"/>
      <c r="AQ143" s="415"/>
      <c r="AR143" s="415"/>
      <c r="AS143" s="415"/>
      <c r="AT143" s="416"/>
      <c r="AU143" s="416"/>
      <c r="AV143" s="416"/>
      <c r="AW143" s="416"/>
      <c r="AX143" s="417"/>
      <c r="AY143" s="392"/>
      <c r="AZ143" s="393"/>
      <c r="BA143" s="387"/>
      <c r="BB143" s="387"/>
      <c r="BC143" s="387"/>
      <c r="BD143" s="387"/>
      <c r="BE143" s="387"/>
      <c r="BF143" s="387"/>
      <c r="BG143" s="387"/>
      <c r="BH143" s="387"/>
      <c r="BI143" s="387"/>
      <c r="BJ143" s="387"/>
      <c r="BK143" s="387"/>
      <c r="BL143" s="387"/>
      <c r="BM143" s="387"/>
      <c r="BN143" s="387"/>
      <c r="BO143" s="387"/>
      <c r="BP143" s="387"/>
      <c r="BQ143" s="387"/>
      <c r="BR143" s="387"/>
      <c r="BS143" s="387"/>
      <c r="BT143" s="387"/>
      <c r="BU143" s="387"/>
      <c r="BV143" s="387"/>
      <c r="BW143" s="387"/>
      <c r="BX143" s="387"/>
      <c r="BY143" s="387"/>
      <c r="BZ143" s="387"/>
      <c r="CA143" s="387"/>
      <c r="CB143" s="387"/>
      <c r="CC143" s="381"/>
      <c r="CD143" s="396"/>
      <c r="CE143" s="396"/>
      <c r="CF143" s="396"/>
      <c r="CG143" s="396"/>
      <c r="CH143" s="396"/>
      <c r="CI143" s="387"/>
      <c r="CJ143" s="396"/>
      <c r="CK143" s="396"/>
      <c r="CL143" s="396"/>
      <c r="CM143" s="396"/>
      <c r="CN143" s="396"/>
      <c r="CO143" s="396"/>
      <c r="CP143" s="396"/>
      <c r="CQ143" s="396"/>
      <c r="CR143" s="396"/>
      <c r="CS143" s="396"/>
      <c r="CT143" s="396"/>
      <c r="CU143" s="396"/>
      <c r="CV143" s="396"/>
      <c r="CW143" s="396"/>
      <c r="CX143" s="396"/>
      <c r="CY143" s="396"/>
      <c r="CZ143" s="396"/>
      <c r="DA143" s="396"/>
      <c r="DB143" s="396"/>
      <c r="DC143" s="396"/>
      <c r="DD143" s="396"/>
      <c r="DE143" s="396"/>
      <c r="DF143" s="396"/>
      <c r="DG143" s="396"/>
      <c r="DH143" s="396"/>
      <c r="DI143" s="396"/>
      <c r="DJ143" s="396"/>
      <c r="DK143" s="396"/>
      <c r="DL143" s="396"/>
      <c r="DM143" s="396"/>
      <c r="DN143" s="396"/>
      <c r="DO143" s="396"/>
      <c r="DP143" s="397"/>
      <c r="DQ143" s="408"/>
      <c r="DR143" s="380">
        <v>0</v>
      </c>
      <c r="DS143" s="468"/>
      <c r="DT143" s="468"/>
      <c r="DU143" s="397"/>
      <c r="DV143" s="397"/>
      <c r="DW143" s="397"/>
      <c r="DX143" s="397"/>
      <c r="DY143" s="397"/>
      <c r="DZ143" s="397"/>
      <c r="EA143" s="397"/>
      <c r="EB143" s="397"/>
      <c r="EC143" s="397"/>
      <c r="ED143" s="397"/>
      <c r="EE143" s="397"/>
      <c r="EF143" s="397"/>
      <c r="EG143" s="397"/>
      <c r="EH143" s="397"/>
      <c r="EI143" s="397"/>
      <c r="EJ143" s="397"/>
      <c r="EK143" s="397"/>
      <c r="EL143" s="398"/>
      <c r="EM143" s="397"/>
      <c r="EN143" s="397"/>
      <c r="EO143" s="398"/>
      <c r="EP143" s="397"/>
      <c r="EQ143" s="399"/>
      <c r="ER143" s="398"/>
      <c r="ES143" s="397"/>
      <c r="ET143" s="397"/>
      <c r="EU143" s="398"/>
      <c r="EV143" s="397"/>
      <c r="EW143" s="397"/>
      <c r="EX143" s="398"/>
      <c r="EY143" s="397"/>
      <c r="EZ143" s="397"/>
      <c r="FA143" s="398"/>
      <c r="FB143" s="397"/>
      <c r="FC143" s="397"/>
      <c r="FD143" s="398"/>
      <c r="FE143" s="397"/>
      <c r="FF143" s="397"/>
      <c r="FG143" s="398"/>
      <c r="FH143" s="397"/>
      <c r="FI143" s="397"/>
      <c r="FJ143" s="398"/>
      <c r="FK143" s="397"/>
      <c r="FL143" s="397"/>
      <c r="FM143" s="398"/>
      <c r="FN143" s="397"/>
      <c r="FO143" s="397"/>
      <c r="FP143" s="447"/>
      <c r="FQ143" s="400"/>
      <c r="FR143" s="400"/>
      <c r="FS143" s="400"/>
      <c r="FT143" s="400"/>
      <c r="FU143" s="400"/>
      <c r="FV143" s="400"/>
      <c r="FW143" s="400"/>
      <c r="FX143" s="400"/>
      <c r="FY143" s="400"/>
      <c r="FZ143" s="400"/>
      <c r="GA143" s="400"/>
      <c r="GB143" s="400"/>
      <c r="GC143" s="400"/>
      <c r="GD143" s="400"/>
      <c r="GE143" s="400"/>
      <c r="GF143" s="400"/>
      <c r="GG143" s="400"/>
      <c r="GH143" s="400"/>
      <c r="GI143" s="400"/>
      <c r="GJ143" s="400"/>
      <c r="GK143" s="400"/>
      <c r="GL143" s="400"/>
      <c r="GM143" s="400"/>
      <c r="GN143" s="400"/>
      <c r="GO143" s="400"/>
      <c r="GP143" s="400"/>
      <c r="GQ143" s="400"/>
      <c r="GR143" s="400"/>
      <c r="GS143" s="400"/>
      <c r="GT143" s="404"/>
      <c r="GU143" s="404"/>
      <c r="GV143" s="404"/>
      <c r="GW143" s="404"/>
      <c r="GX143" s="404"/>
      <c r="GY143" s="404"/>
      <c r="GZ143" s="404"/>
      <c r="HA143" s="404"/>
      <c r="HB143" s="404"/>
      <c r="HC143" s="404"/>
      <c r="HD143" s="404"/>
      <c r="HE143" s="404"/>
      <c r="HF143" s="404"/>
      <c r="HG143" s="404"/>
      <c r="HH143" s="404"/>
      <c r="HI143" s="404"/>
      <c r="HJ143" s="404"/>
      <c r="HK143" s="404"/>
      <c r="HL143" s="404"/>
      <c r="HM143" s="404"/>
      <c r="HN143" s="404"/>
      <c r="HO143" s="404"/>
      <c r="HP143" s="404"/>
      <c r="HQ143" s="404"/>
      <c r="HR143" s="404"/>
      <c r="HS143" s="404"/>
      <c r="HT143" s="404"/>
      <c r="HU143" s="404"/>
      <c r="HV143" s="404"/>
      <c r="HW143" s="404"/>
      <c r="HX143" s="133">
        <f t="shared" si="121"/>
        <v>0</v>
      </c>
      <c r="HY143" s="166"/>
      <c r="HZ143" s="140"/>
      <c r="IA143" s="38">
        <f t="shared" si="119"/>
        <v>0</v>
      </c>
      <c r="IB143" s="91">
        <f t="shared" si="110"/>
        <v>0</v>
      </c>
      <c r="IC143" s="176" t="str">
        <f t="shared" si="122"/>
        <v/>
      </c>
      <c r="IE143" s="31">
        <f t="shared" si="112"/>
        <v>0</v>
      </c>
      <c r="IG143" s="97">
        <f ca="1">IF(NOW()&gt;$A$2,0,HZ143*IE143)</f>
        <v>0</v>
      </c>
      <c r="II143" s="97">
        <f t="shared" ca="1" si="113"/>
        <v>0</v>
      </c>
      <c r="IJ143" s="89">
        <f t="shared" si="114"/>
        <v>0</v>
      </c>
      <c r="IP143" s="56"/>
      <c r="IQ143" s="56"/>
      <c r="IR143" s="56"/>
      <c r="IS143" s="56"/>
      <c r="IT143" s="56"/>
      <c r="JK143" s="69">
        <f t="shared" si="115"/>
        <v>0</v>
      </c>
      <c r="JL143" s="39">
        <f t="shared" si="116"/>
        <v>0</v>
      </c>
      <c r="JM143" s="39">
        <f t="shared" si="117"/>
        <v>0</v>
      </c>
    </row>
    <row r="144" spans="1:273" ht="5.0999999999999996" customHeight="1">
      <c r="B144" s="40"/>
      <c r="C144" s="437"/>
      <c r="D144" s="435"/>
      <c r="E144" s="435"/>
      <c r="F144" s="389"/>
      <c r="G144" s="389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/>
      <c r="AL144" s="388"/>
      <c r="AM144" s="388"/>
      <c r="AN144" s="388"/>
      <c r="AO144" s="388"/>
      <c r="AP144" s="388"/>
      <c r="AQ144" s="388"/>
      <c r="AR144" s="388"/>
      <c r="AS144" s="388"/>
      <c r="AT144" s="409"/>
      <c r="AU144" s="409"/>
      <c r="AV144" s="409"/>
      <c r="AW144" s="409"/>
      <c r="AX144" s="387"/>
      <c r="AY144" s="387"/>
      <c r="AZ144" s="387"/>
      <c r="BA144" s="387"/>
      <c r="BB144" s="387"/>
      <c r="BC144" s="387"/>
      <c r="BD144" s="387"/>
      <c r="BE144" s="387"/>
      <c r="BF144" s="387"/>
      <c r="BG144" s="387"/>
      <c r="BH144" s="387"/>
      <c r="BI144" s="387"/>
      <c r="BJ144" s="387"/>
      <c r="BK144" s="387"/>
      <c r="BL144" s="387"/>
      <c r="BM144" s="387"/>
      <c r="BN144" s="387"/>
      <c r="BO144" s="387"/>
      <c r="BP144" s="387"/>
      <c r="BQ144" s="387"/>
      <c r="BR144" s="387"/>
      <c r="BS144" s="387"/>
      <c r="BT144" s="387"/>
      <c r="BU144" s="387"/>
      <c r="BV144" s="387"/>
      <c r="BW144" s="387"/>
      <c r="BX144" s="387"/>
      <c r="BY144" s="387"/>
      <c r="BZ144" s="387"/>
      <c r="CA144" s="387"/>
      <c r="CB144" s="387"/>
      <c r="CC144" s="381"/>
      <c r="CD144" s="387"/>
      <c r="CE144" s="387"/>
      <c r="CF144" s="387"/>
      <c r="CG144" s="387"/>
      <c r="CH144" s="387"/>
      <c r="CI144" s="387"/>
      <c r="CJ144" s="387"/>
      <c r="CK144" s="387"/>
      <c r="CL144" s="387"/>
      <c r="CM144" s="387"/>
      <c r="CN144" s="387"/>
      <c r="CO144" s="387"/>
      <c r="CP144" s="387"/>
      <c r="CQ144" s="387"/>
      <c r="CR144" s="387"/>
      <c r="CS144" s="387"/>
      <c r="CT144" s="387"/>
      <c r="CU144" s="387"/>
      <c r="CV144" s="387"/>
      <c r="CW144" s="387"/>
      <c r="CX144" s="387"/>
      <c r="CY144" s="387"/>
      <c r="CZ144" s="387"/>
      <c r="DA144" s="387"/>
      <c r="DB144" s="387"/>
      <c r="DC144" s="387"/>
      <c r="DD144" s="387"/>
      <c r="DE144" s="387"/>
      <c r="DF144" s="387"/>
      <c r="DG144" s="387"/>
      <c r="DH144" s="387"/>
      <c r="DI144" s="387"/>
      <c r="DJ144" s="387"/>
      <c r="DK144" s="387"/>
      <c r="DL144" s="387"/>
      <c r="DM144" s="387"/>
      <c r="DN144" s="387"/>
      <c r="DO144" s="387"/>
      <c r="DP144" s="387"/>
      <c r="DQ144" s="438"/>
      <c r="DR144" s="380">
        <v>0</v>
      </c>
      <c r="DS144" s="468"/>
      <c r="DT144" s="468"/>
      <c r="DU144" s="387"/>
      <c r="DV144" s="387"/>
      <c r="DW144" s="387"/>
      <c r="DX144" s="387"/>
      <c r="DY144" s="387"/>
      <c r="DZ144" s="387"/>
      <c r="EA144" s="387"/>
      <c r="EB144" s="387"/>
      <c r="EC144" s="387"/>
      <c r="ED144" s="387"/>
      <c r="EE144" s="387"/>
      <c r="EF144" s="387"/>
      <c r="EG144" s="387"/>
      <c r="EH144" s="387"/>
      <c r="EI144" s="387"/>
      <c r="EJ144" s="387"/>
      <c r="EK144" s="387"/>
      <c r="EL144" s="439"/>
      <c r="EM144" s="387"/>
      <c r="EN144" s="387"/>
      <c r="EO144" s="439"/>
      <c r="EP144" s="387"/>
      <c r="EQ144" s="440"/>
      <c r="ER144" s="439"/>
      <c r="ES144" s="387"/>
      <c r="ET144" s="387"/>
      <c r="EU144" s="398"/>
      <c r="EV144" s="397"/>
      <c r="EW144" s="387"/>
      <c r="EX144" s="439"/>
      <c r="EY144" s="397"/>
      <c r="EZ144" s="387"/>
      <c r="FA144" s="439"/>
      <c r="FB144" s="387"/>
      <c r="FC144" s="387"/>
      <c r="FD144" s="398"/>
      <c r="FE144" s="397"/>
      <c r="FF144" s="387"/>
      <c r="FG144" s="398"/>
      <c r="FH144" s="397"/>
      <c r="FI144" s="387"/>
      <c r="FJ144" s="439"/>
      <c r="FK144" s="387"/>
      <c r="FL144" s="387"/>
      <c r="FM144" s="439"/>
      <c r="FN144" s="387"/>
      <c r="FO144" s="387"/>
      <c r="FP144" s="447"/>
      <c r="FQ144" s="387"/>
      <c r="FR144" s="387"/>
      <c r="FS144" s="387"/>
      <c r="FT144" s="387"/>
      <c r="FU144" s="387"/>
      <c r="FV144" s="387"/>
      <c r="FW144" s="387"/>
      <c r="FX144" s="387"/>
      <c r="FY144" s="387"/>
      <c r="FZ144" s="387"/>
      <c r="GA144" s="387"/>
      <c r="GB144" s="387"/>
      <c r="GC144" s="387"/>
      <c r="GD144" s="387"/>
      <c r="GE144" s="387"/>
      <c r="GF144" s="387"/>
      <c r="GG144" s="387"/>
      <c r="GH144" s="387"/>
      <c r="GI144" s="387"/>
      <c r="GJ144" s="387"/>
      <c r="GK144" s="387"/>
      <c r="GL144" s="387"/>
      <c r="GM144" s="387"/>
      <c r="GN144" s="387"/>
      <c r="GO144" s="387"/>
      <c r="GP144" s="387"/>
      <c r="GQ144" s="387"/>
      <c r="GR144" s="387"/>
      <c r="GS144" s="387"/>
      <c r="GT144" s="387"/>
      <c r="GU144" s="387"/>
      <c r="GV144" s="387"/>
      <c r="GW144" s="387"/>
      <c r="GX144" s="387"/>
      <c r="GY144" s="387"/>
      <c r="GZ144" s="387"/>
      <c r="HA144" s="387"/>
      <c r="HB144" s="387"/>
      <c r="HC144" s="387"/>
      <c r="HD144" s="387"/>
      <c r="HE144" s="387"/>
      <c r="HF144" s="387"/>
      <c r="HG144" s="387"/>
      <c r="HH144" s="387"/>
      <c r="HI144" s="387"/>
      <c r="HJ144" s="387"/>
      <c r="HK144" s="387"/>
      <c r="HL144" s="387"/>
      <c r="HM144" s="387"/>
      <c r="HN144" s="387"/>
      <c r="HO144" s="387"/>
      <c r="HP144" s="387"/>
      <c r="HQ144" s="387"/>
      <c r="HR144" s="387"/>
      <c r="HS144" s="387"/>
      <c r="HT144" s="387"/>
      <c r="HU144" s="387"/>
      <c r="HV144" s="387"/>
      <c r="HW144" s="387"/>
      <c r="HX144" s="98"/>
      <c r="HY144" s="59"/>
      <c r="HZ144" s="58"/>
      <c r="IB144" s="91">
        <f t="shared" si="110"/>
        <v>0</v>
      </c>
    </row>
    <row r="145" spans="1:797" ht="24" customHeight="1">
      <c r="C145" s="411" t="s">
        <v>51</v>
      </c>
      <c r="D145" s="435"/>
      <c r="E145" s="435"/>
      <c r="F145" s="389"/>
      <c r="G145" s="389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  <c r="AK145" s="388"/>
      <c r="AL145" s="388"/>
      <c r="AM145" s="388"/>
      <c r="AN145" s="388"/>
      <c r="AO145" s="388"/>
      <c r="AP145" s="388"/>
      <c r="AQ145" s="388"/>
      <c r="AR145" s="388"/>
      <c r="AS145" s="388"/>
      <c r="AT145" s="409"/>
      <c r="AU145" s="409"/>
      <c r="AV145" s="409"/>
      <c r="AW145" s="409"/>
      <c r="AX145" s="387"/>
      <c r="AY145" s="387"/>
      <c r="AZ145" s="387"/>
      <c r="BA145" s="387"/>
      <c r="BB145" s="387"/>
      <c r="BC145" s="387"/>
      <c r="BD145" s="387"/>
      <c r="BE145" s="387"/>
      <c r="BF145" s="387"/>
      <c r="BG145" s="387"/>
      <c r="BH145" s="387"/>
      <c r="BI145" s="387"/>
      <c r="BJ145" s="387"/>
      <c r="BK145" s="387"/>
      <c r="BL145" s="387"/>
      <c r="BM145" s="387"/>
      <c r="BN145" s="387"/>
      <c r="BO145" s="387"/>
      <c r="BP145" s="387"/>
      <c r="BQ145" s="387"/>
      <c r="BR145" s="387"/>
      <c r="BS145" s="387"/>
      <c r="BT145" s="387"/>
      <c r="BU145" s="387"/>
      <c r="BV145" s="387"/>
      <c r="BW145" s="387"/>
      <c r="BX145" s="387"/>
      <c r="BY145" s="387"/>
      <c r="BZ145" s="387"/>
      <c r="CA145" s="387"/>
      <c r="CB145" s="387"/>
      <c r="CC145" s="526"/>
      <c r="CD145" s="387"/>
      <c r="CE145" s="387"/>
      <c r="CF145" s="387"/>
      <c r="CG145" s="387"/>
      <c r="CH145" s="387"/>
      <c r="CI145" s="387"/>
      <c r="CJ145" s="387"/>
      <c r="CK145" s="387"/>
      <c r="CL145" s="387"/>
      <c r="CM145" s="387"/>
      <c r="CN145" s="387"/>
      <c r="CO145" s="387"/>
      <c r="CP145" s="387"/>
      <c r="CQ145" s="387"/>
      <c r="CR145" s="387"/>
      <c r="CS145" s="387"/>
      <c r="CT145" s="387"/>
      <c r="CU145" s="387"/>
      <c r="CV145" s="387"/>
      <c r="CW145" s="387"/>
      <c r="CX145" s="387"/>
      <c r="CY145" s="387"/>
      <c r="CZ145" s="387"/>
      <c r="DA145" s="387"/>
      <c r="DB145" s="387"/>
      <c r="DC145" s="387"/>
      <c r="DD145" s="387"/>
      <c r="DE145" s="387"/>
      <c r="DF145" s="387"/>
      <c r="DG145" s="387"/>
      <c r="DH145" s="387"/>
      <c r="DI145" s="387"/>
      <c r="DJ145" s="387"/>
      <c r="DK145" s="387"/>
      <c r="DL145" s="387"/>
      <c r="DM145" s="387"/>
      <c r="DN145" s="387"/>
      <c r="DO145" s="387"/>
      <c r="DP145" s="387"/>
      <c r="DQ145" s="438"/>
      <c r="DR145" s="380">
        <v>0</v>
      </c>
      <c r="DS145" s="468"/>
      <c r="DT145" s="468"/>
      <c r="DU145" s="387"/>
      <c r="DV145" s="387"/>
      <c r="DW145" s="387"/>
      <c r="DX145" s="387"/>
      <c r="DY145" s="387"/>
      <c r="DZ145" s="387"/>
      <c r="EA145" s="387"/>
      <c r="EB145" s="387"/>
      <c r="EC145" s="387"/>
      <c r="ED145" s="387"/>
      <c r="EE145" s="387"/>
      <c r="EF145" s="387"/>
      <c r="EG145" s="387"/>
      <c r="EH145" s="387"/>
      <c r="EI145" s="387"/>
      <c r="EJ145" s="387"/>
      <c r="EK145" s="387"/>
      <c r="EL145" s="412"/>
      <c r="EM145" s="413"/>
      <c r="EN145" s="413"/>
      <c r="EO145" s="412"/>
      <c r="EP145" s="413"/>
      <c r="EQ145" s="441"/>
      <c r="ER145" s="412"/>
      <c r="ES145" s="413"/>
      <c r="ET145" s="413"/>
      <c r="EU145" s="412"/>
      <c r="EV145" s="413"/>
      <c r="EW145" s="413"/>
      <c r="EX145" s="412"/>
      <c r="EY145" s="413"/>
      <c r="EZ145" s="413"/>
      <c r="FA145" s="412"/>
      <c r="FB145" s="413"/>
      <c r="FC145" s="413"/>
      <c r="FD145" s="412"/>
      <c r="FE145" s="413"/>
      <c r="FF145" s="413"/>
      <c r="FG145" s="412"/>
      <c r="FH145" s="413"/>
      <c r="FI145" s="413"/>
      <c r="FJ145" s="412"/>
      <c r="FK145" s="413"/>
      <c r="FL145" s="413"/>
      <c r="FM145" s="412"/>
      <c r="FN145" s="413"/>
      <c r="FO145" s="441"/>
      <c r="FP145" s="447"/>
      <c r="FQ145" s="387"/>
      <c r="FR145" s="387"/>
      <c r="FS145" s="387"/>
      <c r="FT145" s="387"/>
      <c r="FU145" s="387"/>
      <c r="FV145" s="387"/>
      <c r="FW145" s="387"/>
      <c r="FX145" s="387"/>
      <c r="FY145" s="387"/>
      <c r="FZ145" s="387"/>
      <c r="GA145" s="387"/>
      <c r="GB145" s="387"/>
      <c r="GC145" s="387"/>
      <c r="GD145" s="387"/>
      <c r="GE145" s="387"/>
      <c r="GF145" s="387"/>
      <c r="GG145" s="387"/>
      <c r="GH145" s="387"/>
      <c r="GI145" s="387"/>
      <c r="GJ145" s="387"/>
      <c r="GK145" s="387"/>
      <c r="GL145" s="387"/>
      <c r="GM145" s="387"/>
      <c r="GN145" s="387"/>
      <c r="GO145" s="387"/>
      <c r="GP145" s="387"/>
      <c r="GQ145" s="387"/>
      <c r="GR145" s="387"/>
      <c r="GS145" s="387"/>
      <c r="GT145" s="387"/>
      <c r="GU145" s="387"/>
      <c r="GV145" s="387"/>
      <c r="GW145" s="387"/>
      <c r="GX145" s="387"/>
      <c r="GY145" s="387"/>
      <c r="GZ145" s="387"/>
      <c r="HA145" s="387"/>
      <c r="HB145" s="387"/>
      <c r="HC145" s="387"/>
      <c r="HD145" s="387"/>
      <c r="HE145" s="387"/>
      <c r="HF145" s="387"/>
      <c r="HG145" s="387"/>
      <c r="HH145" s="387"/>
      <c r="HI145" s="387"/>
      <c r="HJ145" s="387"/>
      <c r="HK145" s="387"/>
      <c r="HL145" s="387"/>
      <c r="HM145" s="387"/>
      <c r="HN145" s="387"/>
      <c r="HO145" s="387"/>
      <c r="HP145" s="387"/>
      <c r="HQ145" s="387"/>
      <c r="HR145" s="387"/>
      <c r="HS145" s="387"/>
      <c r="HT145" s="387"/>
      <c r="HU145" s="387"/>
      <c r="HV145" s="387"/>
      <c r="HW145" s="387"/>
      <c r="HX145" s="98"/>
      <c r="HY145" s="59"/>
      <c r="HZ145" s="58"/>
      <c r="JX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4"/>
      <c r="AAV145" s="4"/>
      <c r="AAW145" s="4"/>
      <c r="AAX145" s="4"/>
      <c r="AAY145" s="4"/>
      <c r="AAZ145" s="4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</row>
    <row r="146" spans="1:797" ht="17.45" customHeight="1">
      <c r="A146" s="146"/>
      <c r="B146" s="139" t="str">
        <f>EM146</f>
        <v>бут</v>
      </c>
      <c r="C146" s="524" t="s">
        <v>309</v>
      </c>
      <c r="D146" s="499"/>
      <c r="E146" s="500"/>
      <c r="F146" s="486"/>
      <c r="G146" s="486"/>
      <c r="H146" s="486"/>
      <c r="I146" s="486"/>
      <c r="J146" s="486"/>
      <c r="K146" s="486"/>
      <c r="L146" s="486"/>
      <c r="M146" s="486"/>
      <c r="N146" s="486"/>
      <c r="O146" s="508"/>
      <c r="P146" s="486"/>
      <c r="Q146" s="486"/>
      <c r="R146" s="486"/>
      <c r="S146" s="486"/>
      <c r="T146" s="486"/>
      <c r="U146" s="486"/>
      <c r="V146" s="486"/>
      <c r="W146" s="486"/>
      <c r="X146" s="486"/>
      <c r="Y146" s="485" t="s">
        <v>310</v>
      </c>
      <c r="Z146" s="485"/>
      <c r="AA146" s="485"/>
      <c r="AB146" s="508"/>
      <c r="AC146" s="485"/>
      <c r="AD146" s="485"/>
      <c r="AE146" s="485"/>
      <c r="AF146" s="485"/>
      <c r="AG146" s="485"/>
      <c r="AH146" s="508"/>
      <c r="AI146" s="488"/>
      <c r="AJ146" s="485"/>
      <c r="AK146" s="508"/>
      <c r="AL146" s="486"/>
      <c r="AM146" s="486"/>
      <c r="AN146" s="486"/>
      <c r="AO146" s="486"/>
      <c r="AP146" s="486"/>
      <c r="AQ146" s="486"/>
      <c r="AR146" s="486"/>
      <c r="AS146" s="486"/>
      <c r="AT146" s="490"/>
      <c r="AU146" s="490"/>
      <c r="AV146" s="490"/>
      <c r="AW146" s="490"/>
      <c r="AX146" s="502"/>
      <c r="AY146" s="491"/>
      <c r="AZ146" s="492"/>
      <c r="BA146" s="488"/>
      <c r="BB146" s="488"/>
      <c r="BC146" s="488"/>
      <c r="BD146" s="488"/>
      <c r="BE146" s="488"/>
      <c r="BF146" s="488"/>
      <c r="BG146" s="488"/>
      <c r="BH146" s="488"/>
      <c r="BI146" s="488"/>
      <c r="BJ146" s="488"/>
      <c r="BK146" s="488"/>
      <c r="BL146" s="488"/>
      <c r="BM146" s="488"/>
      <c r="BN146" s="488"/>
      <c r="BO146" s="488"/>
      <c r="BP146" s="488"/>
      <c r="BQ146" s="488"/>
      <c r="BR146" s="488"/>
      <c r="BS146" s="488"/>
      <c r="BT146" s="488"/>
      <c r="BU146" s="488"/>
      <c r="BV146" s="488"/>
      <c r="BW146" s="488"/>
      <c r="BX146" s="488"/>
      <c r="BY146" s="488"/>
      <c r="BZ146" s="488"/>
      <c r="CA146" s="488"/>
      <c r="CB146" s="488"/>
      <c r="CC146" s="381"/>
      <c r="CD146" s="493"/>
      <c r="CE146" s="493"/>
      <c r="CF146" s="493"/>
      <c r="CG146" s="493"/>
      <c r="CH146" s="493"/>
      <c r="CI146" s="488"/>
      <c r="CJ146" s="493"/>
      <c r="CK146" s="493"/>
      <c r="CL146" s="493" t="s">
        <v>241</v>
      </c>
      <c r="CM146" s="493"/>
      <c r="CN146" s="493"/>
      <c r="CO146" s="493"/>
      <c r="CP146" s="493"/>
      <c r="CQ146" s="493"/>
      <c r="CR146" s="493"/>
      <c r="CS146" s="493"/>
      <c r="CT146" s="493"/>
      <c r="CU146" s="493"/>
      <c r="CV146" s="493"/>
      <c r="CW146" s="493"/>
      <c r="CX146" s="493"/>
      <c r="CY146" s="493"/>
      <c r="CZ146" s="493"/>
      <c r="DA146" s="493"/>
      <c r="DB146" s="493"/>
      <c r="DC146" s="493"/>
      <c r="DD146" s="493"/>
      <c r="DE146" s="493"/>
      <c r="DF146" s="493"/>
      <c r="DG146" s="493"/>
      <c r="DH146" s="493" t="s">
        <v>273</v>
      </c>
      <c r="DI146" s="493"/>
      <c r="DJ146" s="493" t="s">
        <v>311</v>
      </c>
      <c r="DK146" s="493"/>
      <c r="DL146" s="493"/>
      <c r="DM146" s="493"/>
      <c r="DN146" s="493"/>
      <c r="DO146" s="493"/>
      <c r="DP146" s="493"/>
      <c r="DQ146" s="467">
        <v>20.68</v>
      </c>
      <c r="DR146" s="380">
        <v>25.58</v>
      </c>
      <c r="DS146" s="468"/>
      <c r="DT146" s="468"/>
      <c r="DU146" s="495"/>
      <c r="DV146" s="495"/>
      <c r="DW146" s="495"/>
      <c r="DX146" s="495"/>
      <c r="DY146" s="495"/>
      <c r="DZ146" s="495"/>
      <c r="EA146" s="495"/>
      <c r="EB146" s="495"/>
      <c r="EC146" s="495"/>
      <c r="ED146" s="495"/>
      <c r="EE146" s="495"/>
      <c r="EF146" s="495"/>
      <c r="EG146" s="495"/>
      <c r="EH146" s="495"/>
      <c r="EI146" s="495"/>
      <c r="EJ146" s="495"/>
      <c r="EK146" s="495"/>
      <c r="EL146" s="446">
        <v>65</v>
      </c>
      <c r="EM146" s="495" t="s">
        <v>126</v>
      </c>
      <c r="EN146" s="495"/>
      <c r="EO146" s="446">
        <v>65</v>
      </c>
      <c r="EP146" s="495" t="s">
        <v>126</v>
      </c>
      <c r="EQ146" s="464"/>
      <c r="ER146" s="446">
        <v>65</v>
      </c>
      <c r="ES146" s="495" t="s">
        <v>126</v>
      </c>
      <c r="ET146" s="495"/>
      <c r="EU146" s="446">
        <v>65</v>
      </c>
      <c r="EV146" s="495" t="s">
        <v>126</v>
      </c>
      <c r="EW146" s="495"/>
      <c r="EX146" s="446">
        <v>65</v>
      </c>
      <c r="EY146" s="495" t="s">
        <v>126</v>
      </c>
      <c r="EZ146" s="495"/>
      <c r="FA146" s="446">
        <v>65</v>
      </c>
      <c r="FB146" s="495" t="s">
        <v>126</v>
      </c>
      <c r="FC146" s="495"/>
      <c r="FD146" s="446">
        <v>65</v>
      </c>
      <c r="FE146" s="495" t="s">
        <v>126</v>
      </c>
      <c r="FF146" s="495"/>
      <c r="FG146" s="446">
        <v>51</v>
      </c>
      <c r="FH146" s="495" t="s">
        <v>126</v>
      </c>
      <c r="FI146" s="495"/>
      <c r="FJ146" s="446">
        <v>65</v>
      </c>
      <c r="FK146" s="495" t="s">
        <v>126</v>
      </c>
      <c r="FL146" s="495"/>
      <c r="FM146" s="446">
        <v>65</v>
      </c>
      <c r="FN146" s="495" t="s">
        <v>126</v>
      </c>
      <c r="FO146" s="495"/>
      <c r="FP146" s="447"/>
      <c r="FQ146" s="497"/>
      <c r="FR146" s="497"/>
      <c r="FS146" s="447"/>
      <c r="FT146" s="497"/>
      <c r="FU146" s="497"/>
      <c r="FV146" s="447"/>
      <c r="FW146" s="497"/>
      <c r="FX146" s="497"/>
      <c r="FY146" s="447"/>
      <c r="FZ146" s="497"/>
      <c r="GA146" s="497"/>
      <c r="GB146" s="447"/>
      <c r="GC146" s="497"/>
      <c r="GD146" s="497"/>
      <c r="GE146" s="447"/>
      <c r="GF146" s="497"/>
      <c r="GG146" s="497"/>
      <c r="GH146" s="447"/>
      <c r="GI146" s="497"/>
      <c r="GJ146" s="497"/>
      <c r="GK146" s="447"/>
      <c r="GL146" s="497"/>
      <c r="GM146" s="497"/>
      <c r="GN146" s="447"/>
      <c r="GO146" s="497"/>
      <c r="GP146" s="497"/>
      <c r="GQ146" s="447"/>
      <c r="GR146" s="497"/>
      <c r="GS146" s="453"/>
      <c r="GT146" s="382"/>
      <c r="GU146" s="498"/>
      <c r="GV146" s="498"/>
      <c r="GW146" s="498"/>
      <c r="GX146" s="498"/>
      <c r="GY146" s="454"/>
      <c r="GZ146" s="382"/>
      <c r="HA146" s="498"/>
      <c r="HB146" s="498"/>
      <c r="HC146" s="498"/>
      <c r="HD146" s="498"/>
      <c r="HE146" s="498"/>
      <c r="HF146" s="382"/>
      <c r="HG146" s="498"/>
      <c r="HH146" s="498"/>
      <c r="HI146" s="498"/>
      <c r="HJ146" s="498"/>
      <c r="HK146" s="498"/>
      <c r="HL146" s="498"/>
      <c r="HM146" s="498"/>
      <c r="HN146" s="498"/>
      <c r="HO146" s="498"/>
      <c r="HP146" s="498"/>
      <c r="HQ146" s="498"/>
      <c r="HR146" s="498"/>
      <c r="HS146" s="498"/>
      <c r="HT146" s="498"/>
      <c r="HU146" s="498"/>
      <c r="HV146" s="498"/>
      <c r="HW146" s="498"/>
      <c r="HX146" s="94">
        <f>EL146</f>
        <v>65</v>
      </c>
      <c r="HY146" s="79"/>
      <c r="HZ146" s="72"/>
      <c r="IA146" s="38">
        <f>SUM(HZ146)</f>
        <v>0</v>
      </c>
      <c r="IB146" s="91">
        <f>HX146*HZ146</f>
        <v>0</v>
      </c>
      <c r="IC146" s="176" t="str">
        <f>IF(CD146&gt;0,CD146,"")</f>
        <v/>
      </c>
      <c r="IE146" s="31">
        <f t="shared" ref="IE146:IE152" si="123">EL146</f>
        <v>65</v>
      </c>
      <c r="IG146" s="97">
        <f t="shared" ref="IG146:IG152" si="124">HZ146*IE146</f>
        <v>0</v>
      </c>
      <c r="II146" s="97">
        <f t="shared" ref="II146:II152" ca="1" si="125">IF($IG$9&gt;2999,(IE146-ROUND(IE146-IE146*$II$7,0))*HZ146,0)</f>
        <v>0</v>
      </c>
      <c r="JX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</row>
    <row r="147" spans="1:797" ht="17.45" customHeight="1">
      <c r="A147" s="177"/>
      <c r="B147" s="139" t="str">
        <f>EM147</f>
        <v>бут</v>
      </c>
      <c r="C147" s="524" t="s">
        <v>312</v>
      </c>
      <c r="D147" s="499"/>
      <c r="E147" s="500"/>
      <c r="F147" s="486"/>
      <c r="G147" s="486"/>
      <c r="H147" s="486"/>
      <c r="I147" s="486"/>
      <c r="J147" s="486"/>
      <c r="K147" s="486"/>
      <c r="L147" s="486"/>
      <c r="M147" s="486"/>
      <c r="N147" s="486"/>
      <c r="O147" s="508"/>
      <c r="P147" s="486"/>
      <c r="Q147" s="486"/>
      <c r="R147" s="486"/>
      <c r="S147" s="486"/>
      <c r="T147" s="486"/>
      <c r="U147" s="486"/>
      <c r="V147" s="486"/>
      <c r="W147" s="486"/>
      <c r="X147" s="486"/>
      <c r="Y147" s="485"/>
      <c r="Z147" s="485"/>
      <c r="AA147" s="485"/>
      <c r="AB147" s="485"/>
      <c r="AC147" s="485"/>
      <c r="AD147" s="485"/>
      <c r="AE147" s="485"/>
      <c r="AF147" s="485"/>
      <c r="AG147" s="508" t="s">
        <v>313</v>
      </c>
      <c r="AH147" s="489"/>
      <c r="AI147" s="485"/>
      <c r="AJ147" s="485"/>
      <c r="AK147" s="485"/>
      <c r="AL147" s="486"/>
      <c r="AM147" s="486"/>
      <c r="AN147" s="486"/>
      <c r="AO147" s="486"/>
      <c r="AP147" s="486"/>
      <c r="AQ147" s="486"/>
      <c r="AR147" s="486"/>
      <c r="AS147" s="486"/>
      <c r="AT147" s="490"/>
      <c r="AU147" s="490"/>
      <c r="AV147" s="490"/>
      <c r="AW147" s="490"/>
      <c r="AX147" s="502"/>
      <c r="AY147" s="491"/>
      <c r="AZ147" s="492"/>
      <c r="BA147" s="488"/>
      <c r="BB147" s="488"/>
      <c r="BC147" s="488"/>
      <c r="BD147" s="488"/>
      <c r="BE147" s="488"/>
      <c r="BF147" s="488"/>
      <c r="BG147" s="488"/>
      <c r="BH147" s="488"/>
      <c r="BI147" s="488"/>
      <c r="BJ147" s="488"/>
      <c r="BK147" s="488"/>
      <c r="BL147" s="488"/>
      <c r="BM147" s="488"/>
      <c r="BN147" s="488"/>
      <c r="BO147" s="488"/>
      <c r="BP147" s="488"/>
      <c r="BQ147" s="488"/>
      <c r="BR147" s="488"/>
      <c r="BS147" s="488"/>
      <c r="BT147" s="488"/>
      <c r="BU147" s="488"/>
      <c r="BV147" s="488"/>
      <c r="BW147" s="488"/>
      <c r="BX147" s="488"/>
      <c r="BY147" s="488"/>
      <c r="BZ147" s="488"/>
      <c r="CA147" s="488"/>
      <c r="CB147" s="488"/>
      <c r="CC147" s="381"/>
      <c r="CD147" s="493"/>
      <c r="CE147" s="493"/>
      <c r="CF147" s="493"/>
      <c r="CG147" s="493"/>
      <c r="CH147" s="493"/>
      <c r="CI147" s="488"/>
      <c r="CJ147" s="493"/>
      <c r="CK147" s="493"/>
      <c r="CL147" s="493" t="s">
        <v>241</v>
      </c>
      <c r="CM147" s="493"/>
      <c r="CN147" s="493"/>
      <c r="CO147" s="493"/>
      <c r="CP147" s="493"/>
      <c r="CQ147" s="493"/>
      <c r="CR147" s="493"/>
      <c r="CS147" s="493"/>
      <c r="CT147" s="493"/>
      <c r="CU147" s="493"/>
      <c r="CV147" s="493"/>
      <c r="CW147" s="493"/>
      <c r="CX147" s="493"/>
      <c r="CY147" s="493"/>
      <c r="CZ147" s="493"/>
      <c r="DA147" s="493"/>
      <c r="DB147" s="493"/>
      <c r="DC147" s="493"/>
      <c r="DD147" s="493"/>
      <c r="DE147" s="493"/>
      <c r="DF147" s="493"/>
      <c r="DG147" s="493"/>
      <c r="DH147" s="493" t="s">
        <v>273</v>
      </c>
      <c r="DI147" s="493"/>
      <c r="DJ147" s="493" t="s">
        <v>314</v>
      </c>
      <c r="DK147" s="493"/>
      <c r="DL147" s="493"/>
      <c r="DM147" s="493"/>
      <c r="DN147" s="493"/>
      <c r="DO147" s="493"/>
      <c r="DP147" s="493"/>
      <c r="DQ147" s="467">
        <v>23.52</v>
      </c>
      <c r="DR147" s="380">
        <v>25.98</v>
      </c>
      <c r="DS147" s="468"/>
      <c r="DT147" s="468"/>
      <c r="DU147" s="495"/>
      <c r="DV147" s="495"/>
      <c r="DW147" s="495"/>
      <c r="DX147" s="495"/>
      <c r="DY147" s="495"/>
      <c r="DZ147" s="495"/>
      <c r="EA147" s="495"/>
      <c r="EB147" s="495"/>
      <c r="EC147" s="495"/>
      <c r="ED147" s="495"/>
      <c r="EE147" s="495"/>
      <c r="EF147" s="495"/>
      <c r="EG147" s="495"/>
      <c r="EH147" s="495"/>
      <c r="EI147" s="495"/>
      <c r="EJ147" s="495"/>
      <c r="EK147" s="495"/>
      <c r="EL147" s="446">
        <v>85</v>
      </c>
      <c r="EM147" s="495" t="s">
        <v>126</v>
      </c>
      <c r="EN147" s="495"/>
      <c r="EO147" s="446">
        <v>85</v>
      </c>
      <c r="EP147" s="495" t="s">
        <v>126</v>
      </c>
      <c r="EQ147" s="464"/>
      <c r="ER147" s="446">
        <v>85</v>
      </c>
      <c r="ES147" s="495" t="s">
        <v>126</v>
      </c>
      <c r="ET147" s="495"/>
      <c r="EU147" s="446">
        <v>85</v>
      </c>
      <c r="EV147" s="495" t="s">
        <v>126</v>
      </c>
      <c r="EW147" s="495"/>
      <c r="EX147" s="446">
        <v>85</v>
      </c>
      <c r="EY147" s="495" t="s">
        <v>126</v>
      </c>
      <c r="EZ147" s="495"/>
      <c r="FA147" s="446">
        <v>85</v>
      </c>
      <c r="FB147" s="495" t="s">
        <v>126</v>
      </c>
      <c r="FC147" s="495"/>
      <c r="FD147" s="446">
        <v>85</v>
      </c>
      <c r="FE147" s="495" t="s">
        <v>126</v>
      </c>
      <c r="FF147" s="495"/>
      <c r="FG147" s="446">
        <v>85</v>
      </c>
      <c r="FH147" s="495" t="s">
        <v>126</v>
      </c>
      <c r="FI147" s="495"/>
      <c r="FJ147" s="446">
        <v>85</v>
      </c>
      <c r="FK147" s="495" t="s">
        <v>126</v>
      </c>
      <c r="FL147" s="495"/>
      <c r="FM147" s="446">
        <v>85</v>
      </c>
      <c r="FN147" s="495" t="s">
        <v>126</v>
      </c>
      <c r="FO147" s="495"/>
      <c r="FP147" s="447"/>
      <c r="FQ147" s="497"/>
      <c r="FR147" s="497"/>
      <c r="FS147" s="447"/>
      <c r="FT147" s="497"/>
      <c r="FU147" s="497"/>
      <c r="FV147" s="447"/>
      <c r="FW147" s="497"/>
      <c r="FX147" s="497"/>
      <c r="FY147" s="447"/>
      <c r="FZ147" s="497"/>
      <c r="GA147" s="497"/>
      <c r="GB147" s="447"/>
      <c r="GC147" s="497"/>
      <c r="GD147" s="497"/>
      <c r="GE147" s="447"/>
      <c r="GF147" s="497"/>
      <c r="GG147" s="497"/>
      <c r="GH147" s="447"/>
      <c r="GI147" s="497"/>
      <c r="GJ147" s="497"/>
      <c r="GK147" s="447"/>
      <c r="GL147" s="497"/>
      <c r="GM147" s="497"/>
      <c r="GN147" s="447"/>
      <c r="GO147" s="497"/>
      <c r="GP147" s="497"/>
      <c r="GQ147" s="447"/>
      <c r="GR147" s="497"/>
      <c r="GS147" s="453"/>
      <c r="GT147" s="382"/>
      <c r="GU147" s="498"/>
      <c r="GV147" s="498"/>
      <c r="GW147" s="498"/>
      <c r="GX147" s="498"/>
      <c r="GY147" s="454"/>
      <c r="GZ147" s="382"/>
      <c r="HA147" s="498"/>
      <c r="HB147" s="498"/>
      <c r="HC147" s="498"/>
      <c r="HD147" s="498"/>
      <c r="HE147" s="498"/>
      <c r="HF147" s="382"/>
      <c r="HG147" s="498"/>
      <c r="HH147" s="498"/>
      <c r="HI147" s="498"/>
      <c r="HJ147" s="498"/>
      <c r="HK147" s="498"/>
      <c r="HL147" s="498"/>
      <c r="HM147" s="498"/>
      <c r="HN147" s="498"/>
      <c r="HO147" s="498"/>
      <c r="HP147" s="498"/>
      <c r="HQ147" s="498"/>
      <c r="HR147" s="498"/>
      <c r="HS147" s="498"/>
      <c r="HT147" s="498"/>
      <c r="HU147" s="498"/>
      <c r="HV147" s="498"/>
      <c r="HW147" s="498"/>
      <c r="HX147" s="94">
        <f>EL147</f>
        <v>85</v>
      </c>
      <c r="HY147" s="79"/>
      <c r="HZ147" s="121"/>
      <c r="IA147" s="38">
        <f>SUM(HZ147)</f>
        <v>0</v>
      </c>
      <c r="IB147" s="91">
        <f>HX147*HZ147</f>
        <v>0</v>
      </c>
      <c r="IC147" s="176" t="str">
        <f>IF(CD147&gt;0,CD147,"")</f>
        <v/>
      </c>
      <c r="IE147" s="31">
        <f t="shared" si="123"/>
        <v>85</v>
      </c>
      <c r="IG147" s="97">
        <f t="shared" si="124"/>
        <v>0</v>
      </c>
      <c r="II147" s="97">
        <f t="shared" ca="1" si="125"/>
        <v>0</v>
      </c>
      <c r="JX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</row>
    <row r="148" spans="1:797" ht="15" hidden="1" customHeight="1">
      <c r="A148" s="177"/>
      <c r="B148" s="139" t="str">
        <f>EM148</f>
        <v>150 мл</v>
      </c>
      <c r="C148" s="540" t="s">
        <v>315</v>
      </c>
      <c r="D148" s="528"/>
      <c r="E148" s="529"/>
      <c r="F148" s="530"/>
      <c r="G148" s="530"/>
      <c r="H148" s="530"/>
      <c r="I148" s="530"/>
      <c r="J148" s="530"/>
      <c r="K148" s="530"/>
      <c r="L148" s="530"/>
      <c r="M148" s="530"/>
      <c r="N148" s="530"/>
      <c r="O148" s="541"/>
      <c r="P148" s="530"/>
      <c r="Q148" s="530"/>
      <c r="R148" s="530"/>
      <c r="S148" s="530"/>
      <c r="T148" s="530"/>
      <c r="U148" s="530"/>
      <c r="V148" s="530"/>
      <c r="W148" s="530"/>
      <c r="X148" s="530"/>
      <c r="Y148" s="531"/>
      <c r="Z148" s="531"/>
      <c r="AA148" s="531"/>
      <c r="AB148" s="531"/>
      <c r="AC148" s="531"/>
      <c r="AD148" s="532"/>
      <c r="AE148" s="531"/>
      <c r="AF148" s="531"/>
      <c r="AG148" s="531"/>
      <c r="AH148" s="541"/>
      <c r="AI148" s="531"/>
      <c r="AJ148" s="531"/>
      <c r="AK148" s="531"/>
      <c r="AL148" s="530"/>
      <c r="AM148" s="530"/>
      <c r="AN148" s="530"/>
      <c r="AO148" s="530"/>
      <c r="AP148" s="530"/>
      <c r="AQ148" s="530"/>
      <c r="AR148" s="530"/>
      <c r="AS148" s="530"/>
      <c r="AT148" s="533"/>
      <c r="AU148" s="533"/>
      <c r="AV148" s="533"/>
      <c r="AW148" s="533"/>
      <c r="AX148" s="542"/>
      <c r="AY148" s="534"/>
      <c r="AZ148" s="535"/>
      <c r="BA148" s="532"/>
      <c r="BB148" s="532"/>
      <c r="BC148" s="532"/>
      <c r="BD148" s="532"/>
      <c r="BE148" s="532"/>
      <c r="BF148" s="532"/>
      <c r="BG148" s="532"/>
      <c r="BH148" s="532"/>
      <c r="BI148" s="532"/>
      <c r="BJ148" s="532"/>
      <c r="BK148" s="532"/>
      <c r="BL148" s="532"/>
      <c r="BM148" s="532"/>
      <c r="BN148" s="532"/>
      <c r="BO148" s="532"/>
      <c r="BP148" s="532"/>
      <c r="BQ148" s="532"/>
      <c r="BR148" s="532"/>
      <c r="BS148" s="532"/>
      <c r="BT148" s="532"/>
      <c r="BU148" s="532"/>
      <c r="BV148" s="532"/>
      <c r="BW148" s="532"/>
      <c r="BX148" s="532"/>
      <c r="BY148" s="532"/>
      <c r="BZ148" s="532"/>
      <c r="CA148" s="532"/>
      <c r="CB148" s="532"/>
      <c r="CC148" s="323"/>
      <c r="CD148" s="494"/>
      <c r="CE148" s="494"/>
      <c r="CF148" s="494"/>
      <c r="CG148" s="494"/>
      <c r="CH148" s="494"/>
      <c r="CI148" s="532"/>
      <c r="CJ148" s="494"/>
      <c r="CK148" s="494"/>
      <c r="CL148" s="494"/>
      <c r="CM148" s="494"/>
      <c r="CN148" s="494"/>
      <c r="CO148" s="494"/>
      <c r="CP148" s="494"/>
      <c r="CQ148" s="494"/>
      <c r="CR148" s="494"/>
      <c r="CS148" s="494"/>
      <c r="CT148" s="494"/>
      <c r="CU148" s="494"/>
      <c r="CV148" s="494"/>
      <c r="CW148" s="494"/>
      <c r="CX148" s="494"/>
      <c r="CY148" s="494"/>
      <c r="CZ148" s="494"/>
      <c r="DA148" s="494"/>
      <c r="DB148" s="494"/>
      <c r="DC148" s="494"/>
      <c r="DD148" s="494"/>
      <c r="DE148" s="494"/>
      <c r="DF148" s="494"/>
      <c r="DG148" s="494"/>
      <c r="DH148" s="493" t="s">
        <v>273</v>
      </c>
      <c r="DI148" s="494"/>
      <c r="DJ148" s="494" t="s">
        <v>316</v>
      </c>
      <c r="DK148" s="494"/>
      <c r="DL148" s="494"/>
      <c r="DM148" s="494"/>
      <c r="DN148" s="494"/>
      <c r="DO148" s="494"/>
      <c r="DP148" s="494"/>
      <c r="DQ148" s="465">
        <v>20.68</v>
      </c>
      <c r="DR148" s="375">
        <v>8.17</v>
      </c>
      <c r="DS148" s="466"/>
      <c r="DT148" s="466"/>
      <c r="DU148" s="536"/>
      <c r="DV148" s="536"/>
      <c r="DW148" s="536"/>
      <c r="DX148" s="536"/>
      <c r="DY148" s="536"/>
      <c r="DZ148" s="536"/>
      <c r="EA148" s="536"/>
      <c r="EB148" s="536"/>
      <c r="EC148" s="536"/>
      <c r="ED148" s="536"/>
      <c r="EE148" s="536"/>
      <c r="EF148" s="536"/>
      <c r="EG148" s="536"/>
      <c r="EH148" s="536"/>
      <c r="EI148" s="536"/>
      <c r="EJ148" s="536"/>
      <c r="EK148" s="536"/>
      <c r="EL148" s="448"/>
      <c r="EM148" s="536" t="s">
        <v>221</v>
      </c>
      <c r="EN148" s="536"/>
      <c r="EO148" s="448"/>
      <c r="EP148" s="536" t="s">
        <v>221</v>
      </c>
      <c r="EQ148" s="543"/>
      <c r="ER148" s="448"/>
      <c r="ES148" s="536" t="s">
        <v>221</v>
      </c>
      <c r="ET148" s="543"/>
      <c r="EU148" s="448"/>
      <c r="EV148" s="536" t="s">
        <v>221</v>
      </c>
      <c r="EW148" s="543"/>
      <c r="EX148" s="448"/>
      <c r="EY148" s="536" t="s">
        <v>221</v>
      </c>
      <c r="EZ148" s="543"/>
      <c r="FA148" s="448"/>
      <c r="FB148" s="536" t="s">
        <v>221</v>
      </c>
      <c r="FC148" s="543"/>
      <c r="FD148" s="448"/>
      <c r="FE148" s="536" t="s">
        <v>221</v>
      </c>
      <c r="FF148" s="543"/>
      <c r="FG148" s="448"/>
      <c r="FH148" s="536" t="s">
        <v>221</v>
      </c>
      <c r="FI148" s="543"/>
      <c r="FJ148" s="448">
        <v>18</v>
      </c>
      <c r="FK148" s="536" t="s">
        <v>221</v>
      </c>
      <c r="FL148" s="543"/>
      <c r="FM148" s="448">
        <v>20</v>
      </c>
      <c r="FN148" s="536" t="s">
        <v>221</v>
      </c>
      <c r="FO148" s="536"/>
      <c r="FP148" s="449"/>
      <c r="FQ148" s="537"/>
      <c r="FR148" s="537"/>
      <c r="FS148" s="449"/>
      <c r="FT148" s="537"/>
      <c r="FU148" s="537"/>
      <c r="FV148" s="449"/>
      <c r="FW148" s="537"/>
      <c r="FX148" s="537"/>
      <c r="FY148" s="449"/>
      <c r="FZ148" s="537"/>
      <c r="GA148" s="537"/>
      <c r="GB148" s="449"/>
      <c r="GC148" s="537"/>
      <c r="GD148" s="537"/>
      <c r="GE148" s="449"/>
      <c r="GF148" s="537"/>
      <c r="GG148" s="537"/>
      <c r="GH148" s="449"/>
      <c r="GI148" s="537"/>
      <c r="GJ148" s="537"/>
      <c r="GK148" s="449"/>
      <c r="GL148" s="537"/>
      <c r="GM148" s="537"/>
      <c r="GN148" s="449"/>
      <c r="GO148" s="537"/>
      <c r="GP148" s="537"/>
      <c r="GQ148" s="449"/>
      <c r="GR148" s="537"/>
      <c r="GS148" s="451"/>
      <c r="GT148" s="333"/>
      <c r="GU148" s="538"/>
      <c r="GV148" s="538"/>
      <c r="GW148" s="538"/>
      <c r="GX148" s="538"/>
      <c r="GY148" s="452"/>
      <c r="GZ148" s="333"/>
      <c r="HA148" s="538"/>
      <c r="HB148" s="538"/>
      <c r="HC148" s="538"/>
      <c r="HD148" s="538"/>
      <c r="HE148" s="538"/>
      <c r="HF148" s="333"/>
      <c r="HG148" s="538"/>
      <c r="HH148" s="538"/>
      <c r="HI148" s="538"/>
      <c r="HJ148" s="538"/>
      <c r="HK148" s="538"/>
      <c r="HL148" s="538"/>
      <c r="HM148" s="538"/>
      <c r="HN148" s="538"/>
      <c r="HO148" s="538"/>
      <c r="HP148" s="538"/>
      <c r="HQ148" s="538"/>
      <c r="HR148" s="538"/>
      <c r="HS148" s="538"/>
      <c r="HT148" s="538"/>
      <c r="HU148" s="538"/>
      <c r="HV148" s="538"/>
      <c r="HW148" s="538"/>
      <c r="HX148" s="94">
        <f>EL148</f>
        <v>0</v>
      </c>
      <c r="HY148" s="79"/>
      <c r="HZ148" s="121"/>
      <c r="IA148" s="38">
        <f>SUM(HZ148)</f>
        <v>0</v>
      </c>
      <c r="IB148" s="91">
        <f>HX148*HZ148</f>
        <v>0</v>
      </c>
      <c r="IC148" s="176" t="str">
        <f>IF(CD148&gt;0,CD148,"")</f>
        <v/>
      </c>
      <c r="IE148" s="31">
        <f t="shared" si="123"/>
        <v>0</v>
      </c>
      <c r="IG148" s="97">
        <f t="shared" si="124"/>
        <v>0</v>
      </c>
      <c r="II148" s="97">
        <f t="shared" ca="1" si="125"/>
        <v>0</v>
      </c>
      <c r="JX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</row>
    <row r="149" spans="1:797" ht="15" hidden="1" customHeight="1">
      <c r="A149" s="177"/>
      <c r="B149" s="139">
        <f>EM149</f>
        <v>0</v>
      </c>
      <c r="C149" s="322"/>
      <c r="D149" s="321"/>
      <c r="E149" s="321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442"/>
      <c r="AU149" s="442"/>
      <c r="AV149" s="442"/>
      <c r="AW149" s="442"/>
      <c r="AX149" s="443"/>
      <c r="AY149" s="302"/>
      <c r="AZ149" s="309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/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12"/>
      <c r="CD149" s="310"/>
      <c r="CE149" s="310"/>
      <c r="CF149" s="310"/>
      <c r="CG149" s="310"/>
      <c r="CH149" s="310"/>
      <c r="CI149" s="305"/>
      <c r="CJ149" s="310"/>
      <c r="CK149" s="310"/>
      <c r="CL149" s="310"/>
      <c r="CM149" s="310"/>
      <c r="CN149" s="310"/>
      <c r="CO149" s="310"/>
      <c r="CP149" s="310"/>
      <c r="CQ149" s="310"/>
      <c r="CR149" s="310"/>
      <c r="CS149" s="310"/>
      <c r="CT149" s="310"/>
      <c r="CU149" s="310"/>
      <c r="CV149" s="310"/>
      <c r="CW149" s="310"/>
      <c r="CX149" s="310"/>
      <c r="CY149" s="310"/>
      <c r="CZ149" s="310"/>
      <c r="DA149" s="310"/>
      <c r="DB149" s="310"/>
      <c r="DC149" s="310"/>
      <c r="DD149" s="310"/>
      <c r="DE149" s="310"/>
      <c r="DF149" s="310"/>
      <c r="DG149" s="310"/>
      <c r="DH149" s="310"/>
      <c r="DI149" s="310"/>
      <c r="DJ149" s="310"/>
      <c r="DK149" s="310"/>
      <c r="DL149" s="310"/>
      <c r="DM149" s="310"/>
      <c r="DN149" s="310"/>
      <c r="DO149" s="310"/>
      <c r="DP149" s="310"/>
      <c r="DQ149" s="342"/>
      <c r="DR149" s="353"/>
      <c r="DS149" s="353"/>
      <c r="DT149" s="353"/>
      <c r="DU149" s="303"/>
      <c r="DV149" s="303"/>
      <c r="DW149" s="303"/>
      <c r="DX149" s="303"/>
      <c r="DY149" s="303"/>
      <c r="DZ149" s="303"/>
      <c r="EA149" s="303"/>
      <c r="EB149" s="303"/>
      <c r="EC149" s="303"/>
      <c r="ED149" s="303"/>
      <c r="EE149" s="303"/>
      <c r="EF149" s="303"/>
      <c r="EG149" s="303"/>
      <c r="EH149" s="303"/>
      <c r="EI149" s="303"/>
      <c r="EJ149" s="303"/>
      <c r="EK149" s="303"/>
      <c r="EL149" s="342"/>
      <c r="EM149" s="303"/>
      <c r="EN149" s="304"/>
      <c r="EO149" s="444"/>
      <c r="EP149" s="303"/>
      <c r="EQ149" s="304"/>
      <c r="ER149" s="342"/>
      <c r="ES149" s="303"/>
      <c r="ET149" s="304"/>
      <c r="EU149" s="444"/>
      <c r="EV149" s="307"/>
      <c r="EW149" s="304"/>
      <c r="EX149" s="444"/>
      <c r="EY149" s="307"/>
      <c r="EZ149" s="304"/>
      <c r="FA149" s="308"/>
      <c r="FB149" s="307"/>
      <c r="FC149" s="304"/>
      <c r="FD149" s="308"/>
      <c r="FE149" s="307"/>
      <c r="FF149" s="307"/>
      <c r="FG149" s="342"/>
      <c r="FH149" s="303"/>
      <c r="FI149" s="304"/>
      <c r="FJ149" s="342"/>
      <c r="FK149" s="303"/>
      <c r="FL149" s="304"/>
      <c r="FM149" s="342"/>
      <c r="FN149" s="303"/>
      <c r="FO149" s="304"/>
      <c r="FP149" s="308"/>
      <c r="FQ149" s="307"/>
      <c r="FR149" s="307"/>
      <c r="FS149" s="308"/>
      <c r="FT149" s="307"/>
      <c r="FU149" s="307"/>
      <c r="FV149" s="308"/>
      <c r="FW149" s="307"/>
      <c r="FX149" s="307"/>
      <c r="FY149" s="308"/>
      <c r="FZ149" s="307"/>
      <c r="GA149" s="307"/>
      <c r="GB149" s="308"/>
      <c r="GC149" s="307"/>
      <c r="GD149" s="307"/>
      <c r="GE149" s="308"/>
      <c r="GF149" s="307"/>
      <c r="GG149" s="307"/>
      <c r="GH149" s="308"/>
      <c r="GI149" s="307"/>
      <c r="GJ149" s="307"/>
      <c r="GK149" s="308"/>
      <c r="GL149" s="307"/>
      <c r="GM149" s="307"/>
      <c r="GN149" s="308"/>
      <c r="GO149" s="307"/>
      <c r="GP149" s="307"/>
      <c r="GQ149" s="308"/>
      <c r="GR149" s="307"/>
      <c r="GS149" s="311"/>
      <c r="GT149" s="342"/>
      <c r="GU149" s="303"/>
      <c r="GV149" s="303"/>
      <c r="GW149" s="303"/>
      <c r="GX149" s="303"/>
      <c r="GY149" s="445"/>
      <c r="GZ149" s="342"/>
      <c r="HA149" s="303"/>
      <c r="HB149" s="303"/>
      <c r="HC149" s="303"/>
      <c r="HD149" s="303"/>
      <c r="HE149" s="303"/>
      <c r="HF149" s="342"/>
      <c r="HG149" s="303"/>
      <c r="HH149" s="303"/>
      <c r="HI149" s="303"/>
      <c r="HJ149" s="303"/>
      <c r="HK149" s="303"/>
      <c r="HL149" s="303"/>
      <c r="HM149" s="303"/>
      <c r="HN149" s="303"/>
      <c r="HO149" s="303"/>
      <c r="HP149" s="303"/>
      <c r="HQ149" s="303"/>
      <c r="HR149" s="303"/>
      <c r="HS149" s="303"/>
      <c r="HT149" s="303"/>
      <c r="HU149" s="303"/>
      <c r="HV149" s="303"/>
      <c r="HW149" s="303"/>
      <c r="HX149" s="94">
        <f>EL149</f>
        <v>0</v>
      </c>
      <c r="HY149" s="79"/>
      <c r="HZ149" s="66"/>
      <c r="IA149" s="38">
        <f>SUM(HZ149)</f>
        <v>0</v>
      </c>
      <c r="IB149" s="91">
        <f>HX149*HZ149</f>
        <v>0</v>
      </c>
      <c r="IC149" s="176" t="str">
        <f>IF(CD149&gt;0,CD149,"")</f>
        <v/>
      </c>
      <c r="IE149" s="31">
        <f t="shared" si="123"/>
        <v>0</v>
      </c>
      <c r="IG149" s="97">
        <f t="shared" si="124"/>
        <v>0</v>
      </c>
      <c r="II149" s="97">
        <f t="shared" ca="1" si="125"/>
        <v>0</v>
      </c>
      <c r="JX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</row>
    <row r="150" spans="1:797" ht="18.75" hidden="1">
      <c r="A150" s="318"/>
      <c r="B150" s="40"/>
      <c r="C150" s="350"/>
      <c r="D150" s="336"/>
      <c r="E150" s="337"/>
      <c r="F150" s="338"/>
      <c r="G150" s="338"/>
      <c r="H150" s="338"/>
      <c r="I150" s="338"/>
      <c r="J150" s="338"/>
      <c r="K150" s="338"/>
      <c r="L150" s="338"/>
      <c r="M150" s="338"/>
      <c r="N150" s="338"/>
      <c r="O150" s="344"/>
      <c r="P150" s="338"/>
      <c r="Q150" s="338"/>
      <c r="R150" s="338"/>
      <c r="S150" s="338"/>
      <c r="T150" s="338"/>
      <c r="U150" s="338"/>
      <c r="V150" s="338"/>
      <c r="W150" s="338"/>
      <c r="X150" s="338"/>
      <c r="Y150" s="344"/>
      <c r="Z150" s="351"/>
      <c r="AA150" s="351"/>
      <c r="AB150" s="351"/>
      <c r="AC150" s="351"/>
      <c r="AD150" s="351"/>
      <c r="AE150" s="351"/>
      <c r="AF150" s="351"/>
      <c r="AG150" s="351"/>
      <c r="AH150" s="344"/>
      <c r="AI150" s="351"/>
      <c r="AJ150" s="351"/>
      <c r="AK150" s="351"/>
      <c r="AL150" s="338"/>
      <c r="AM150" s="338"/>
      <c r="AN150" s="338"/>
      <c r="AO150" s="338"/>
      <c r="AP150" s="338"/>
      <c r="AQ150" s="338"/>
      <c r="AR150" s="338"/>
      <c r="AS150" s="338"/>
      <c r="AT150" s="339"/>
      <c r="AU150" s="339"/>
      <c r="AV150" s="339"/>
      <c r="AW150" s="339"/>
      <c r="AX150" s="343"/>
      <c r="AY150" s="340"/>
      <c r="AZ150" s="341"/>
      <c r="BA150" s="325"/>
      <c r="BB150" s="325"/>
      <c r="BC150" s="325"/>
      <c r="BD150" s="325"/>
      <c r="BE150" s="325"/>
      <c r="BF150" s="325"/>
      <c r="BG150" s="325"/>
      <c r="BH150" s="325"/>
      <c r="BI150" s="325"/>
      <c r="BJ150" s="325"/>
      <c r="BK150" s="325"/>
      <c r="BL150" s="325"/>
      <c r="BM150" s="325"/>
      <c r="BN150" s="325"/>
      <c r="BO150" s="325"/>
      <c r="BP150" s="325"/>
      <c r="BQ150" s="325"/>
      <c r="BR150" s="325"/>
      <c r="BS150" s="325"/>
      <c r="BT150" s="325"/>
      <c r="BU150" s="325"/>
      <c r="BV150" s="325"/>
      <c r="BW150" s="325"/>
      <c r="BX150" s="325"/>
      <c r="BY150" s="325"/>
      <c r="BZ150" s="325"/>
      <c r="CA150" s="325"/>
      <c r="CB150" s="325"/>
      <c r="CC150" s="323"/>
      <c r="CD150" s="324"/>
      <c r="CE150" s="324"/>
      <c r="CF150" s="324"/>
      <c r="CG150" s="324"/>
      <c r="CH150" s="324"/>
      <c r="CI150" s="325"/>
      <c r="CJ150" s="324"/>
      <c r="CK150" s="324"/>
      <c r="CL150" s="324"/>
      <c r="CM150" s="324"/>
      <c r="CN150" s="324"/>
      <c r="CO150" s="324"/>
      <c r="CP150" s="324"/>
      <c r="CQ150" s="324"/>
      <c r="CR150" s="324"/>
      <c r="CS150" s="324"/>
      <c r="CT150" s="324"/>
      <c r="CU150" s="324"/>
      <c r="CV150" s="324"/>
      <c r="CW150" s="324"/>
      <c r="CX150" s="324"/>
      <c r="CY150" s="324"/>
      <c r="CZ150" s="324"/>
      <c r="DA150" s="324"/>
      <c r="DB150" s="324"/>
      <c r="DC150" s="324"/>
      <c r="DD150" s="324"/>
      <c r="DE150" s="324"/>
      <c r="DF150" s="324"/>
      <c r="DG150" s="324"/>
      <c r="DH150" s="324"/>
      <c r="DI150" s="324"/>
      <c r="DJ150" s="324"/>
      <c r="DK150" s="324"/>
      <c r="DL150" s="324"/>
      <c r="DM150" s="324"/>
      <c r="DN150" s="324"/>
      <c r="DO150" s="324"/>
      <c r="DP150" s="324"/>
      <c r="DQ150" s="352"/>
      <c r="DR150" s="326"/>
      <c r="DS150" s="348"/>
      <c r="DT150" s="348"/>
      <c r="DU150" s="327"/>
      <c r="DV150" s="327"/>
      <c r="DW150" s="327"/>
      <c r="DX150" s="327"/>
      <c r="DY150" s="327"/>
      <c r="DZ150" s="327"/>
      <c r="EA150" s="327"/>
      <c r="EB150" s="327"/>
      <c r="EC150" s="327"/>
      <c r="ED150" s="327"/>
      <c r="EE150" s="327"/>
      <c r="EF150" s="327"/>
      <c r="EG150" s="327"/>
      <c r="EH150" s="327"/>
      <c r="EI150" s="327"/>
      <c r="EJ150" s="327"/>
      <c r="EK150" s="327"/>
      <c r="EL150" s="328"/>
      <c r="EM150" s="349"/>
      <c r="EN150" s="327"/>
      <c r="EO150" s="328"/>
      <c r="EP150" s="349"/>
      <c r="EQ150" s="329"/>
      <c r="ER150" s="328"/>
      <c r="ES150" s="349"/>
      <c r="ET150" s="329"/>
      <c r="EU150" s="328"/>
      <c r="EV150" s="349"/>
      <c r="EW150" s="329"/>
      <c r="EX150" s="328"/>
      <c r="EY150" s="349"/>
      <c r="EZ150" s="329"/>
      <c r="FA150" s="328"/>
      <c r="FB150" s="349"/>
      <c r="FC150" s="329"/>
      <c r="FD150" s="328"/>
      <c r="FE150" s="349"/>
      <c r="FF150" s="329"/>
      <c r="FG150" s="328"/>
      <c r="FH150" s="349"/>
      <c r="FI150" s="329"/>
      <c r="FJ150" s="328"/>
      <c r="FK150" s="349"/>
      <c r="FL150" s="329"/>
      <c r="FM150" s="328"/>
      <c r="FN150" s="349"/>
      <c r="FO150" s="327"/>
      <c r="FP150" s="330"/>
      <c r="FQ150" s="331"/>
      <c r="FR150" s="331"/>
      <c r="FS150" s="330"/>
      <c r="FT150" s="331"/>
      <c r="FU150" s="331"/>
      <c r="FV150" s="330"/>
      <c r="FW150" s="331"/>
      <c r="FX150" s="331"/>
      <c r="FY150" s="330"/>
      <c r="FZ150" s="331"/>
      <c r="GA150" s="331"/>
      <c r="GB150" s="330"/>
      <c r="GC150" s="331"/>
      <c r="GD150" s="331"/>
      <c r="GE150" s="330"/>
      <c r="GF150" s="331"/>
      <c r="GG150" s="331"/>
      <c r="GH150" s="330"/>
      <c r="GI150" s="331"/>
      <c r="GJ150" s="331"/>
      <c r="GK150" s="330"/>
      <c r="GL150" s="331"/>
      <c r="GM150" s="331"/>
      <c r="GN150" s="330"/>
      <c r="GO150" s="331"/>
      <c r="GP150" s="331"/>
      <c r="GQ150" s="330"/>
      <c r="GR150" s="331"/>
      <c r="GS150" s="332"/>
      <c r="GT150" s="333"/>
      <c r="GU150" s="334"/>
      <c r="GV150" s="334"/>
      <c r="GW150" s="334"/>
      <c r="GX150" s="334"/>
      <c r="GY150" s="335"/>
      <c r="GZ150" s="333"/>
      <c r="HA150" s="334"/>
      <c r="HB150" s="334"/>
      <c r="HC150" s="334"/>
      <c r="HD150" s="334"/>
      <c r="HE150" s="334"/>
      <c r="HF150" s="333"/>
      <c r="HG150" s="334"/>
      <c r="HH150" s="334"/>
      <c r="HI150" s="334"/>
      <c r="HJ150" s="334"/>
      <c r="HK150" s="334"/>
      <c r="HL150" s="334"/>
      <c r="HM150" s="334"/>
      <c r="HN150" s="334"/>
      <c r="HO150" s="334"/>
      <c r="HP150" s="334"/>
      <c r="HQ150" s="334"/>
      <c r="HR150" s="334"/>
      <c r="HS150" s="334"/>
      <c r="HT150" s="334"/>
      <c r="HU150" s="334"/>
      <c r="HV150" s="334"/>
      <c r="HW150" s="334"/>
      <c r="HX150" s="99"/>
      <c r="HZ150" s="58"/>
      <c r="IE150" s="31">
        <f t="shared" si="123"/>
        <v>0</v>
      </c>
      <c r="IG150" s="97">
        <f t="shared" si="124"/>
        <v>0</v>
      </c>
      <c r="II150" s="97">
        <f t="shared" ca="1" si="125"/>
        <v>0</v>
      </c>
      <c r="JX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</row>
    <row r="151" spans="1:797" ht="15.75" hidden="1">
      <c r="A151" s="318"/>
      <c r="B151" s="40"/>
      <c r="CC151" s="316"/>
      <c r="HX151" s="99"/>
      <c r="HZ151" s="58"/>
      <c r="IE151" s="31">
        <f t="shared" si="123"/>
        <v>0</v>
      </c>
      <c r="IG151" s="97">
        <f t="shared" si="124"/>
        <v>0</v>
      </c>
      <c r="II151" s="97">
        <f t="shared" ca="1" si="125"/>
        <v>0</v>
      </c>
      <c r="JX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</row>
    <row r="152" spans="1:797" ht="15.75">
      <c r="A152" s="318"/>
      <c r="B152" s="40"/>
      <c r="CC152" s="316"/>
      <c r="HX152" s="99"/>
      <c r="HZ152" s="58"/>
      <c r="IE152" s="31">
        <f t="shared" si="123"/>
        <v>0</v>
      </c>
      <c r="IG152" s="97">
        <f t="shared" si="124"/>
        <v>0</v>
      </c>
      <c r="II152" s="97">
        <f t="shared" ca="1" si="125"/>
        <v>0</v>
      </c>
      <c r="JX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4"/>
      <c r="AAV152" s="4"/>
      <c r="AAW152" s="4"/>
      <c r="AAX152" s="4"/>
      <c r="AAY152" s="4"/>
      <c r="AAZ152" s="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</row>
    <row r="153" spans="1:797" ht="5.25" customHeight="1" thickBot="1">
      <c r="A153" s="319"/>
      <c r="B153" s="42"/>
      <c r="C153" s="115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317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100"/>
      <c r="HY153" s="43"/>
      <c r="HZ153" s="64"/>
      <c r="IA153" s="41"/>
      <c r="IB153" s="105"/>
      <c r="IC153" s="5"/>
      <c r="IE153" s="31"/>
      <c r="IG153" s="97"/>
      <c r="JX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</row>
    <row r="154" spans="1:797" ht="24" customHeight="1" thickTop="1">
      <c r="A154" s="318"/>
      <c r="C154" s="23" t="s">
        <v>52</v>
      </c>
      <c r="CC154" s="316"/>
      <c r="HX154" s="99"/>
      <c r="HY154" s="44"/>
      <c r="HZ154" s="58"/>
      <c r="JX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</row>
    <row r="155" spans="1:797" ht="17.45" customHeight="1">
      <c r="A155" s="320"/>
      <c r="B155" s="37" t="str">
        <f>EM155</f>
        <v>шт</v>
      </c>
      <c r="C155" s="300" t="s">
        <v>231</v>
      </c>
      <c r="D155" s="336"/>
      <c r="E155" s="337"/>
      <c r="F155" s="338"/>
      <c r="G155" s="338"/>
      <c r="H155" s="338"/>
      <c r="I155" s="338"/>
      <c r="J155" s="338"/>
      <c r="K155" s="338"/>
      <c r="L155" s="338"/>
      <c r="M155" s="338"/>
      <c r="N155" s="338"/>
      <c r="O155" s="344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338"/>
      <c r="AK155" s="338"/>
      <c r="AL155" s="338"/>
      <c r="AM155" s="338"/>
      <c r="AN155" s="338"/>
      <c r="AO155" s="338"/>
      <c r="AP155" s="338"/>
      <c r="AQ155" s="338"/>
      <c r="AR155" s="338"/>
      <c r="AS155" s="338"/>
      <c r="AT155" s="339"/>
      <c r="AU155" s="339"/>
      <c r="AV155" s="339"/>
      <c r="AW155" s="339"/>
      <c r="AX155" s="343"/>
      <c r="AY155" s="340"/>
      <c r="AZ155" s="341"/>
      <c r="BA155" s="325"/>
      <c r="BB155" s="325"/>
      <c r="BC155" s="325"/>
      <c r="BD155" s="325"/>
      <c r="BE155" s="325"/>
      <c r="BF155" s="325"/>
      <c r="BG155" s="325"/>
      <c r="BH155" s="325"/>
      <c r="BI155" s="325"/>
      <c r="BJ155" s="325"/>
      <c r="BK155" s="325"/>
      <c r="BL155" s="325"/>
      <c r="BM155" s="325"/>
      <c r="BN155" s="325"/>
      <c r="BO155" s="325"/>
      <c r="BP155" s="325"/>
      <c r="BQ155" s="325"/>
      <c r="BR155" s="325"/>
      <c r="BS155" s="325"/>
      <c r="BT155" s="325"/>
      <c r="BU155" s="325"/>
      <c r="BV155" s="325"/>
      <c r="BW155" s="325"/>
      <c r="BX155" s="325"/>
      <c r="BY155" s="325"/>
      <c r="BZ155" s="325"/>
      <c r="CA155" s="325"/>
      <c r="CB155" s="325"/>
      <c r="CC155" s="323"/>
      <c r="CD155" s="324"/>
      <c r="CE155" s="324"/>
      <c r="CF155" s="324"/>
      <c r="CG155" s="324"/>
      <c r="CH155" s="324"/>
      <c r="CI155" s="325"/>
      <c r="CJ155" s="324"/>
      <c r="CK155" s="324"/>
      <c r="CL155" s="324"/>
      <c r="CM155" s="324"/>
      <c r="CN155" s="324"/>
      <c r="CO155" s="324"/>
      <c r="CP155" s="324"/>
      <c r="CQ155" s="324"/>
      <c r="CR155" s="324"/>
      <c r="CS155" s="324"/>
      <c r="CT155" s="324"/>
      <c r="CU155" s="324"/>
      <c r="CV155" s="324"/>
      <c r="CW155" s="324"/>
      <c r="CX155" s="324"/>
      <c r="CY155" s="324"/>
      <c r="CZ155" s="324"/>
      <c r="DA155" s="324"/>
      <c r="DB155" s="324"/>
      <c r="DC155" s="324"/>
      <c r="DD155" s="324"/>
      <c r="DE155" s="324"/>
      <c r="DF155" s="324"/>
      <c r="DG155" s="324"/>
      <c r="DH155" s="324"/>
      <c r="DI155" s="324"/>
      <c r="DJ155" s="324" t="s">
        <v>211</v>
      </c>
      <c r="DK155" s="324"/>
      <c r="DL155" s="324"/>
      <c r="DM155" s="324"/>
      <c r="DN155" s="324"/>
      <c r="DO155" s="324"/>
      <c r="DP155" s="324"/>
      <c r="DQ155" s="345"/>
      <c r="DR155" s="346"/>
      <c r="DS155" s="346"/>
      <c r="DT155" s="346"/>
      <c r="DU155" s="327"/>
      <c r="DV155" s="327"/>
      <c r="DW155" s="327"/>
      <c r="DX155" s="327"/>
      <c r="DY155" s="327"/>
      <c r="DZ155" s="327"/>
      <c r="EA155" s="327"/>
      <c r="EB155" s="327"/>
      <c r="EC155" s="327"/>
      <c r="ED155" s="327"/>
      <c r="EE155" s="327"/>
      <c r="EF155" s="327"/>
      <c r="EG155" s="327"/>
      <c r="EH155" s="327"/>
      <c r="EI155" s="327"/>
      <c r="EJ155" s="327"/>
      <c r="EK155" s="327"/>
      <c r="EL155" s="328">
        <v>19</v>
      </c>
      <c r="EM155" s="327" t="s">
        <v>25</v>
      </c>
      <c r="EN155" s="327"/>
      <c r="EO155" s="328">
        <v>15</v>
      </c>
      <c r="EP155" s="327" t="s">
        <v>25</v>
      </c>
      <c r="EQ155" s="329"/>
      <c r="ER155" s="328">
        <v>19</v>
      </c>
      <c r="ES155" s="327" t="s">
        <v>25</v>
      </c>
      <c r="ET155" s="327"/>
      <c r="EU155" s="328">
        <v>15</v>
      </c>
      <c r="EV155" s="327" t="s">
        <v>25</v>
      </c>
      <c r="EW155" s="329"/>
      <c r="EX155" s="328">
        <v>15</v>
      </c>
      <c r="EY155" s="327" t="s">
        <v>25</v>
      </c>
      <c r="EZ155" s="327"/>
      <c r="FA155" s="328">
        <v>15</v>
      </c>
      <c r="FB155" s="327" t="s">
        <v>25</v>
      </c>
      <c r="FC155" s="327"/>
      <c r="FD155" s="328">
        <v>15</v>
      </c>
      <c r="FE155" s="327" t="s">
        <v>25</v>
      </c>
      <c r="FF155" s="327"/>
      <c r="FG155" s="328">
        <v>15</v>
      </c>
      <c r="FH155" s="327" t="s">
        <v>25</v>
      </c>
      <c r="FI155" s="327"/>
      <c r="FJ155" s="347">
        <v>15</v>
      </c>
      <c r="FK155" s="327" t="s">
        <v>25</v>
      </c>
      <c r="FL155" s="327"/>
      <c r="FM155" s="328">
        <v>15</v>
      </c>
      <c r="FN155" s="327" t="s">
        <v>25</v>
      </c>
      <c r="FO155" s="327"/>
      <c r="FP155" s="330"/>
      <c r="FQ155" s="331"/>
      <c r="FR155" s="331"/>
      <c r="FS155" s="330"/>
      <c r="FT155" s="331"/>
      <c r="FU155" s="331"/>
      <c r="FV155" s="330"/>
      <c r="FW155" s="331"/>
      <c r="FX155" s="331"/>
      <c r="FY155" s="330"/>
      <c r="FZ155" s="331"/>
      <c r="GA155" s="331"/>
      <c r="GB155" s="330"/>
      <c r="GC155" s="331"/>
      <c r="GD155" s="331"/>
      <c r="GE155" s="330"/>
      <c r="GF155" s="331"/>
      <c r="GG155" s="331"/>
      <c r="GH155" s="330"/>
      <c r="GI155" s="331"/>
      <c r="GJ155" s="331"/>
      <c r="GK155" s="330"/>
      <c r="GL155" s="331"/>
      <c r="GM155" s="331"/>
      <c r="GN155" s="330"/>
      <c r="GO155" s="331"/>
      <c r="GP155" s="331"/>
      <c r="GQ155" s="330"/>
      <c r="GR155" s="331"/>
      <c r="GS155" s="332"/>
      <c r="GT155" s="333"/>
      <c r="GU155" s="334"/>
      <c r="GV155" s="334"/>
      <c r="GW155" s="334"/>
      <c r="GX155" s="334"/>
      <c r="GY155" s="335"/>
      <c r="GZ155" s="333"/>
      <c r="HA155" s="334"/>
      <c r="HB155" s="334"/>
      <c r="HC155" s="334"/>
      <c r="HD155" s="334"/>
      <c r="HE155" s="334"/>
      <c r="HF155" s="333"/>
      <c r="HG155" s="334"/>
      <c r="HH155" s="334"/>
      <c r="HI155" s="334"/>
      <c r="HJ155" s="334"/>
      <c r="HK155" s="334"/>
      <c r="HL155" s="334"/>
      <c r="HM155" s="334"/>
      <c r="HN155" s="334"/>
      <c r="HO155" s="334"/>
      <c r="HP155" s="334"/>
      <c r="HQ155" s="334"/>
      <c r="HR155" s="334"/>
      <c r="HS155" s="334"/>
      <c r="HT155" s="334"/>
      <c r="HU155" s="334"/>
      <c r="HV155" s="334"/>
      <c r="HW155" s="334"/>
      <c r="HX155" s="92">
        <f>EL155</f>
        <v>19</v>
      </c>
      <c r="HY155" s="45">
        <f>IF(SUM(JR44:JR347)&gt;SUM(JD44:JD347),SUM(JD44:JD347),SUM(JR44:JR347))</f>
        <v>0</v>
      </c>
      <c r="HZ155" s="74"/>
      <c r="IA155" s="38">
        <f t="shared" ref="IA155:IA169" si="126">SUM(HY155:HZ155)</f>
        <v>0</v>
      </c>
      <c r="IB155" s="91">
        <f>HX155*HZ155</f>
        <v>0</v>
      </c>
      <c r="IE155" s="31">
        <f>EL155</f>
        <v>19</v>
      </c>
      <c r="IH155" s="97">
        <f>HZ155*IE155</f>
        <v>0</v>
      </c>
      <c r="II155" s="97">
        <f ca="1">IF($IG$9&gt;2999,(IE155-ROUND(IE155-IE155*$II$7,0))*HZ155,0)</f>
        <v>0</v>
      </c>
      <c r="JX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</row>
    <row r="156" spans="1:797" ht="17.45" customHeight="1">
      <c r="A156" s="320"/>
      <c r="B156" s="37" t="str">
        <f>EM156</f>
        <v>шт</v>
      </c>
      <c r="C156" s="301" t="s">
        <v>214</v>
      </c>
      <c r="D156" s="336"/>
      <c r="E156" s="337"/>
      <c r="F156" s="338"/>
      <c r="G156" s="338"/>
      <c r="H156" s="338"/>
      <c r="I156" s="338"/>
      <c r="J156" s="338"/>
      <c r="K156" s="338"/>
      <c r="L156" s="338"/>
      <c r="M156" s="338"/>
      <c r="N156" s="338"/>
      <c r="O156" s="344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338"/>
      <c r="AK156" s="338"/>
      <c r="AL156" s="338"/>
      <c r="AM156" s="338"/>
      <c r="AN156" s="338"/>
      <c r="AO156" s="338"/>
      <c r="AP156" s="338"/>
      <c r="AQ156" s="338"/>
      <c r="AR156" s="338"/>
      <c r="AS156" s="338"/>
      <c r="AT156" s="339"/>
      <c r="AU156" s="339"/>
      <c r="AV156" s="339"/>
      <c r="AW156" s="339"/>
      <c r="AX156" s="343"/>
      <c r="AY156" s="340"/>
      <c r="AZ156" s="341"/>
      <c r="BA156" s="325"/>
      <c r="BB156" s="325"/>
      <c r="BC156" s="325"/>
      <c r="BD156" s="325"/>
      <c r="BE156" s="325"/>
      <c r="BF156" s="325"/>
      <c r="BG156" s="325"/>
      <c r="BH156" s="325"/>
      <c r="BI156" s="325"/>
      <c r="BJ156" s="325"/>
      <c r="BK156" s="325"/>
      <c r="BL156" s="325"/>
      <c r="BM156" s="325"/>
      <c r="BN156" s="325"/>
      <c r="BO156" s="325"/>
      <c r="BP156" s="325"/>
      <c r="BQ156" s="325"/>
      <c r="BR156" s="325"/>
      <c r="BS156" s="325"/>
      <c r="BT156" s="325"/>
      <c r="BU156" s="325"/>
      <c r="BV156" s="325"/>
      <c r="BW156" s="325"/>
      <c r="BX156" s="325"/>
      <c r="BY156" s="325"/>
      <c r="BZ156" s="325"/>
      <c r="CA156" s="325"/>
      <c r="CB156" s="325"/>
      <c r="CC156" s="323"/>
      <c r="CD156" s="324"/>
      <c r="CE156" s="324"/>
      <c r="CF156" s="324"/>
      <c r="CG156" s="324"/>
      <c r="CH156" s="324"/>
      <c r="CI156" s="325"/>
      <c r="CJ156" s="324"/>
      <c r="CK156" s="324"/>
      <c r="CL156" s="324"/>
      <c r="CM156" s="324"/>
      <c r="CN156" s="324"/>
      <c r="CO156" s="324"/>
      <c r="CP156" s="324"/>
      <c r="CQ156" s="324"/>
      <c r="CR156" s="324"/>
      <c r="CS156" s="324"/>
      <c r="CT156" s="324"/>
      <c r="CU156" s="324"/>
      <c r="CV156" s="324"/>
      <c r="CW156" s="324"/>
      <c r="CX156" s="324"/>
      <c r="CY156" s="324"/>
      <c r="CZ156" s="324"/>
      <c r="DA156" s="324"/>
      <c r="DB156" s="324"/>
      <c r="DC156" s="324"/>
      <c r="DD156" s="324"/>
      <c r="DE156" s="324"/>
      <c r="DF156" s="324"/>
      <c r="DG156" s="324"/>
      <c r="DH156" s="324"/>
      <c r="DI156" s="324"/>
      <c r="DJ156" s="324" t="s">
        <v>211</v>
      </c>
      <c r="DK156" s="324"/>
      <c r="DL156" s="324"/>
      <c r="DM156" s="324"/>
      <c r="DN156" s="324"/>
      <c r="DO156" s="324"/>
      <c r="DP156" s="324"/>
      <c r="DQ156" s="345"/>
      <c r="DR156" s="346"/>
      <c r="DS156" s="346"/>
      <c r="DT156" s="346"/>
      <c r="DU156" s="327"/>
      <c r="DV156" s="327"/>
      <c r="DW156" s="327"/>
      <c r="DX156" s="327"/>
      <c r="DY156" s="327"/>
      <c r="DZ156" s="327"/>
      <c r="EA156" s="327"/>
      <c r="EB156" s="327"/>
      <c r="EC156" s="327"/>
      <c r="ED156" s="327"/>
      <c r="EE156" s="327"/>
      <c r="EF156" s="327"/>
      <c r="EG156" s="327"/>
      <c r="EH156" s="327"/>
      <c r="EI156" s="327"/>
      <c r="EJ156" s="327"/>
      <c r="EK156" s="327"/>
      <c r="EL156" s="328">
        <v>19</v>
      </c>
      <c r="EM156" s="327" t="s">
        <v>25</v>
      </c>
      <c r="EN156" s="327"/>
      <c r="EO156" s="328">
        <v>15</v>
      </c>
      <c r="EP156" s="327" t="s">
        <v>25</v>
      </c>
      <c r="EQ156" s="329"/>
      <c r="ER156" s="328">
        <v>19</v>
      </c>
      <c r="ES156" s="327" t="s">
        <v>25</v>
      </c>
      <c r="ET156" s="327"/>
      <c r="EU156" s="328">
        <v>15</v>
      </c>
      <c r="EV156" s="327" t="s">
        <v>25</v>
      </c>
      <c r="EW156" s="329"/>
      <c r="EX156" s="328">
        <v>15</v>
      </c>
      <c r="EY156" s="327" t="s">
        <v>25</v>
      </c>
      <c r="EZ156" s="327"/>
      <c r="FA156" s="328">
        <v>15</v>
      </c>
      <c r="FB156" s="327" t="s">
        <v>25</v>
      </c>
      <c r="FC156" s="327"/>
      <c r="FD156" s="328">
        <v>15</v>
      </c>
      <c r="FE156" s="327" t="s">
        <v>25</v>
      </c>
      <c r="FF156" s="327"/>
      <c r="FG156" s="328">
        <v>15</v>
      </c>
      <c r="FH156" s="327" t="s">
        <v>25</v>
      </c>
      <c r="FI156" s="327"/>
      <c r="FJ156" s="347">
        <v>15</v>
      </c>
      <c r="FK156" s="327" t="s">
        <v>25</v>
      </c>
      <c r="FL156" s="327"/>
      <c r="FM156" s="328">
        <v>15</v>
      </c>
      <c r="FN156" s="327" t="s">
        <v>25</v>
      </c>
      <c r="FO156" s="327"/>
      <c r="FP156" s="330"/>
      <c r="FQ156" s="331"/>
      <c r="FR156" s="331"/>
      <c r="FS156" s="330"/>
      <c r="FT156" s="331"/>
      <c r="FU156" s="331"/>
      <c r="FV156" s="330"/>
      <c r="FW156" s="331"/>
      <c r="FX156" s="331"/>
      <c r="FY156" s="330"/>
      <c r="FZ156" s="331"/>
      <c r="GA156" s="331"/>
      <c r="GB156" s="330"/>
      <c r="GC156" s="331"/>
      <c r="GD156" s="331"/>
      <c r="GE156" s="330"/>
      <c r="GF156" s="331"/>
      <c r="GG156" s="331"/>
      <c r="GH156" s="330"/>
      <c r="GI156" s="331"/>
      <c r="GJ156" s="331"/>
      <c r="GK156" s="330"/>
      <c r="GL156" s="331"/>
      <c r="GM156" s="331"/>
      <c r="GN156" s="330"/>
      <c r="GO156" s="331"/>
      <c r="GP156" s="331"/>
      <c r="GQ156" s="330"/>
      <c r="GR156" s="331"/>
      <c r="GS156" s="332"/>
      <c r="GT156" s="333"/>
      <c r="GU156" s="334"/>
      <c r="GV156" s="334"/>
      <c r="GW156" s="334"/>
      <c r="GX156" s="334"/>
      <c r="GY156" s="335"/>
      <c r="GZ156" s="333"/>
      <c r="HA156" s="334"/>
      <c r="HB156" s="334"/>
      <c r="HC156" s="334"/>
      <c r="HD156" s="334"/>
      <c r="HE156" s="334"/>
      <c r="HF156" s="333"/>
      <c r="HG156" s="334"/>
      <c r="HH156" s="334"/>
      <c r="HI156" s="334"/>
      <c r="HJ156" s="334"/>
      <c r="HK156" s="334"/>
      <c r="HL156" s="334"/>
      <c r="HM156" s="334"/>
      <c r="HN156" s="334"/>
      <c r="HO156" s="334"/>
      <c r="HP156" s="334"/>
      <c r="HQ156" s="334"/>
      <c r="HR156" s="334"/>
      <c r="HS156" s="334"/>
      <c r="HT156" s="334"/>
      <c r="HU156" s="334"/>
      <c r="HV156" s="334"/>
      <c r="HW156" s="334"/>
      <c r="HX156" s="92">
        <f>EL156</f>
        <v>19</v>
      </c>
      <c r="HY156" s="130">
        <f>JM10</f>
        <v>0</v>
      </c>
      <c r="HZ156" s="121"/>
      <c r="IA156" s="38">
        <f t="shared" si="126"/>
        <v>0</v>
      </c>
      <c r="IB156" s="91">
        <f>HX156*HZ156</f>
        <v>0</v>
      </c>
      <c r="IE156" s="31">
        <f>EL156</f>
        <v>19</v>
      </c>
      <c r="IH156" s="97">
        <f>HZ156*IE156</f>
        <v>0</v>
      </c>
      <c r="II156" s="97">
        <f ca="1">IF($IG$9&gt;2999,(IE156-ROUND(IE156-IE156*$II$7,0))*HZ156,0)</f>
        <v>0</v>
      </c>
      <c r="JX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</row>
    <row r="157" spans="1:797" ht="17.45" customHeight="1">
      <c r="A157" s="320"/>
      <c r="B157" s="37" t="str">
        <f>EM157</f>
        <v>шт</v>
      </c>
      <c r="C157" s="301" t="s">
        <v>215</v>
      </c>
      <c r="D157" s="336"/>
      <c r="E157" s="337"/>
      <c r="F157" s="338"/>
      <c r="G157" s="338"/>
      <c r="H157" s="338"/>
      <c r="I157" s="338"/>
      <c r="J157" s="338"/>
      <c r="K157" s="338"/>
      <c r="L157" s="338"/>
      <c r="M157" s="338"/>
      <c r="N157" s="338"/>
      <c r="O157" s="344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8"/>
      <c r="AK157" s="338"/>
      <c r="AL157" s="338"/>
      <c r="AM157" s="338"/>
      <c r="AN157" s="338"/>
      <c r="AO157" s="338"/>
      <c r="AP157" s="338"/>
      <c r="AQ157" s="338"/>
      <c r="AR157" s="338"/>
      <c r="AS157" s="338"/>
      <c r="AT157" s="339"/>
      <c r="AU157" s="339"/>
      <c r="AV157" s="339"/>
      <c r="AW157" s="339"/>
      <c r="AX157" s="343"/>
      <c r="AY157" s="340"/>
      <c r="AZ157" s="341"/>
      <c r="BA157" s="325"/>
      <c r="BB157" s="325"/>
      <c r="BC157" s="325"/>
      <c r="BD157" s="325"/>
      <c r="BE157" s="325"/>
      <c r="BF157" s="325"/>
      <c r="BG157" s="325"/>
      <c r="BH157" s="325"/>
      <c r="BI157" s="325"/>
      <c r="BJ157" s="325"/>
      <c r="BK157" s="325"/>
      <c r="BL157" s="325"/>
      <c r="BM157" s="325"/>
      <c r="BN157" s="325"/>
      <c r="BO157" s="325"/>
      <c r="BP157" s="325"/>
      <c r="BQ157" s="325"/>
      <c r="BR157" s="325"/>
      <c r="BS157" s="325"/>
      <c r="BT157" s="325"/>
      <c r="BU157" s="325"/>
      <c r="BV157" s="325"/>
      <c r="BW157" s="325"/>
      <c r="BX157" s="325"/>
      <c r="BY157" s="325"/>
      <c r="BZ157" s="325"/>
      <c r="CA157" s="325"/>
      <c r="CB157" s="325"/>
      <c r="CC157" s="323"/>
      <c r="CD157" s="324"/>
      <c r="CE157" s="324"/>
      <c r="CF157" s="324"/>
      <c r="CG157" s="324"/>
      <c r="CH157" s="324"/>
      <c r="CI157" s="325"/>
      <c r="CJ157" s="324"/>
      <c r="CK157" s="324"/>
      <c r="CL157" s="324"/>
      <c r="CM157" s="324"/>
      <c r="CN157" s="324"/>
      <c r="CO157" s="324"/>
      <c r="CP157" s="324"/>
      <c r="CQ157" s="324"/>
      <c r="CR157" s="324"/>
      <c r="CS157" s="324"/>
      <c r="CT157" s="324"/>
      <c r="CU157" s="324"/>
      <c r="CV157" s="324"/>
      <c r="CW157" s="324"/>
      <c r="CX157" s="324"/>
      <c r="CY157" s="324"/>
      <c r="CZ157" s="324"/>
      <c r="DA157" s="324"/>
      <c r="DB157" s="324"/>
      <c r="DC157" s="324"/>
      <c r="DD157" s="324"/>
      <c r="DE157" s="324"/>
      <c r="DF157" s="324"/>
      <c r="DG157" s="324"/>
      <c r="DH157" s="324"/>
      <c r="DI157" s="324"/>
      <c r="DJ157" s="324" t="s">
        <v>211</v>
      </c>
      <c r="DK157" s="324"/>
      <c r="DL157" s="324"/>
      <c r="DM157" s="324"/>
      <c r="DN157" s="324"/>
      <c r="DO157" s="324"/>
      <c r="DP157" s="324"/>
      <c r="DQ157" s="345"/>
      <c r="DR157" s="346"/>
      <c r="DS157" s="346"/>
      <c r="DT157" s="346"/>
      <c r="DU157" s="327"/>
      <c r="DV157" s="327"/>
      <c r="DW157" s="327"/>
      <c r="DX157" s="327"/>
      <c r="DY157" s="327"/>
      <c r="DZ157" s="327"/>
      <c r="EA157" s="327"/>
      <c r="EB157" s="327"/>
      <c r="EC157" s="327"/>
      <c r="ED157" s="327"/>
      <c r="EE157" s="327"/>
      <c r="EF157" s="327"/>
      <c r="EG157" s="327"/>
      <c r="EH157" s="327"/>
      <c r="EI157" s="327"/>
      <c r="EJ157" s="327"/>
      <c r="EK157" s="327"/>
      <c r="EL157" s="328">
        <v>19</v>
      </c>
      <c r="EM157" s="327" t="s">
        <v>25</v>
      </c>
      <c r="EN157" s="327"/>
      <c r="EO157" s="328">
        <v>15</v>
      </c>
      <c r="EP157" s="327" t="s">
        <v>25</v>
      </c>
      <c r="EQ157" s="329"/>
      <c r="ER157" s="328">
        <v>19</v>
      </c>
      <c r="ES157" s="327" t="s">
        <v>25</v>
      </c>
      <c r="ET157" s="327"/>
      <c r="EU157" s="328">
        <v>15</v>
      </c>
      <c r="EV157" s="327" t="s">
        <v>25</v>
      </c>
      <c r="EW157" s="329"/>
      <c r="EX157" s="328">
        <v>15</v>
      </c>
      <c r="EY157" s="327" t="s">
        <v>25</v>
      </c>
      <c r="EZ157" s="327"/>
      <c r="FA157" s="328">
        <v>15</v>
      </c>
      <c r="FB157" s="327" t="s">
        <v>25</v>
      </c>
      <c r="FC157" s="327"/>
      <c r="FD157" s="328">
        <v>15</v>
      </c>
      <c r="FE157" s="327" t="s">
        <v>25</v>
      </c>
      <c r="FF157" s="327"/>
      <c r="FG157" s="328">
        <v>15</v>
      </c>
      <c r="FH157" s="327" t="s">
        <v>25</v>
      </c>
      <c r="FI157" s="327"/>
      <c r="FJ157" s="347">
        <v>15</v>
      </c>
      <c r="FK157" s="327" t="s">
        <v>25</v>
      </c>
      <c r="FL157" s="327"/>
      <c r="FM157" s="328">
        <v>15</v>
      </c>
      <c r="FN157" s="327" t="s">
        <v>25</v>
      </c>
      <c r="FO157" s="327"/>
      <c r="FP157" s="330"/>
      <c r="FQ157" s="331"/>
      <c r="FR157" s="331"/>
      <c r="FS157" s="330"/>
      <c r="FT157" s="331"/>
      <c r="FU157" s="331"/>
      <c r="FV157" s="330"/>
      <c r="FW157" s="331"/>
      <c r="FX157" s="331"/>
      <c r="FY157" s="330"/>
      <c r="FZ157" s="331"/>
      <c r="GA157" s="331"/>
      <c r="GB157" s="330"/>
      <c r="GC157" s="331"/>
      <c r="GD157" s="331"/>
      <c r="GE157" s="330"/>
      <c r="GF157" s="331"/>
      <c r="GG157" s="331"/>
      <c r="GH157" s="330"/>
      <c r="GI157" s="331"/>
      <c r="GJ157" s="331"/>
      <c r="GK157" s="330"/>
      <c r="GL157" s="331"/>
      <c r="GM157" s="331"/>
      <c r="GN157" s="330"/>
      <c r="GO157" s="331"/>
      <c r="GP157" s="331"/>
      <c r="GQ157" s="330"/>
      <c r="GR157" s="331"/>
      <c r="GS157" s="332"/>
      <c r="GT157" s="333"/>
      <c r="GU157" s="334"/>
      <c r="GV157" s="334"/>
      <c r="GW157" s="334"/>
      <c r="GX157" s="334"/>
      <c r="GY157" s="335"/>
      <c r="GZ157" s="333"/>
      <c r="HA157" s="334"/>
      <c r="HB157" s="334"/>
      <c r="HC157" s="334"/>
      <c r="HD157" s="334"/>
      <c r="HE157" s="334"/>
      <c r="HF157" s="333"/>
      <c r="HG157" s="334"/>
      <c r="HH157" s="334"/>
      <c r="HI157" s="334"/>
      <c r="HJ157" s="334"/>
      <c r="HK157" s="334"/>
      <c r="HL157" s="334"/>
      <c r="HM157" s="334"/>
      <c r="HN157" s="334"/>
      <c r="HO157" s="334"/>
      <c r="HP157" s="334"/>
      <c r="HQ157" s="334"/>
      <c r="HR157" s="334"/>
      <c r="HS157" s="334"/>
      <c r="HT157" s="334"/>
      <c r="HU157" s="334"/>
      <c r="HV157" s="334"/>
      <c r="HW157" s="334"/>
      <c r="HX157" s="92">
        <f>EL157</f>
        <v>19</v>
      </c>
      <c r="HY157" s="130">
        <f>JL10</f>
        <v>0</v>
      </c>
      <c r="HZ157" s="121"/>
      <c r="IA157" s="38">
        <f t="shared" si="126"/>
        <v>0</v>
      </c>
      <c r="IB157" s="91">
        <f>HX157*HZ157</f>
        <v>0</v>
      </c>
      <c r="IE157" s="31">
        <f>EL157</f>
        <v>19</v>
      </c>
      <c r="IH157" s="97">
        <f>HZ157*IE157</f>
        <v>0</v>
      </c>
      <c r="II157" s="97">
        <f ca="1">IF($IG$9&gt;2999,(IE157-ROUND(IE157-IE157*$II$7,0))*HZ157,0)</f>
        <v>0</v>
      </c>
      <c r="JU157" s="36"/>
      <c r="JX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</row>
    <row r="158" spans="1:797" ht="17.25" customHeight="1">
      <c r="A158" s="320"/>
      <c r="B158" s="37" t="str">
        <f>EM158</f>
        <v>шт</v>
      </c>
      <c r="C158" s="300" t="s">
        <v>212</v>
      </c>
      <c r="D158" s="336"/>
      <c r="E158" s="337"/>
      <c r="F158" s="338"/>
      <c r="G158" s="338"/>
      <c r="H158" s="338"/>
      <c r="I158" s="338"/>
      <c r="J158" s="338"/>
      <c r="K158" s="338"/>
      <c r="L158" s="338"/>
      <c r="M158" s="338"/>
      <c r="N158" s="338"/>
      <c r="O158" s="344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8"/>
      <c r="AK158" s="338"/>
      <c r="AL158" s="338"/>
      <c r="AM158" s="338"/>
      <c r="AN158" s="338"/>
      <c r="AO158" s="338"/>
      <c r="AP158" s="338"/>
      <c r="AQ158" s="338"/>
      <c r="AR158" s="338"/>
      <c r="AS158" s="338"/>
      <c r="AT158" s="339"/>
      <c r="AU158" s="339"/>
      <c r="AV158" s="339"/>
      <c r="AW158" s="339"/>
      <c r="AX158" s="343"/>
      <c r="AY158" s="340"/>
      <c r="AZ158" s="341"/>
      <c r="BA158" s="325"/>
      <c r="BB158" s="325"/>
      <c r="BC158" s="325"/>
      <c r="BD158" s="325"/>
      <c r="BE158" s="325"/>
      <c r="BF158" s="325"/>
      <c r="BG158" s="325"/>
      <c r="BH158" s="325"/>
      <c r="BI158" s="325"/>
      <c r="BJ158" s="325"/>
      <c r="BK158" s="325"/>
      <c r="BL158" s="325"/>
      <c r="BM158" s="325"/>
      <c r="BN158" s="325"/>
      <c r="BO158" s="325"/>
      <c r="BP158" s="325"/>
      <c r="BQ158" s="325"/>
      <c r="BR158" s="325"/>
      <c r="BS158" s="325"/>
      <c r="BT158" s="325"/>
      <c r="BU158" s="325"/>
      <c r="BV158" s="325"/>
      <c r="BW158" s="325"/>
      <c r="BX158" s="325"/>
      <c r="BY158" s="325"/>
      <c r="BZ158" s="325"/>
      <c r="CA158" s="325"/>
      <c r="CB158" s="325"/>
      <c r="CC158" s="323"/>
      <c r="CD158" s="324"/>
      <c r="CE158" s="324"/>
      <c r="CF158" s="324"/>
      <c r="CG158" s="324"/>
      <c r="CH158" s="324"/>
      <c r="CI158" s="325"/>
      <c r="CJ158" s="324"/>
      <c r="CK158" s="324"/>
      <c r="CL158" s="324"/>
      <c r="CM158" s="324"/>
      <c r="CN158" s="324"/>
      <c r="CO158" s="324"/>
      <c r="CP158" s="324"/>
      <c r="CQ158" s="324"/>
      <c r="CR158" s="324"/>
      <c r="CS158" s="324"/>
      <c r="CT158" s="324"/>
      <c r="CU158" s="324"/>
      <c r="CV158" s="324"/>
      <c r="CW158" s="324"/>
      <c r="CX158" s="324"/>
      <c r="CY158" s="324"/>
      <c r="CZ158" s="324"/>
      <c r="DA158" s="324"/>
      <c r="DB158" s="324"/>
      <c r="DC158" s="324"/>
      <c r="DD158" s="324"/>
      <c r="DE158" s="324"/>
      <c r="DF158" s="324"/>
      <c r="DG158" s="324"/>
      <c r="DH158" s="324"/>
      <c r="DI158" s="324"/>
      <c r="DJ158" s="324" t="s">
        <v>211</v>
      </c>
      <c r="DK158" s="324"/>
      <c r="DL158" s="324"/>
      <c r="DM158" s="324"/>
      <c r="DN158" s="324"/>
      <c r="DO158" s="324"/>
      <c r="DP158" s="324"/>
      <c r="DQ158" s="345"/>
      <c r="DR158" s="346"/>
      <c r="DS158" s="346"/>
      <c r="DT158" s="346"/>
      <c r="DU158" s="327"/>
      <c r="DV158" s="327"/>
      <c r="DW158" s="327"/>
      <c r="DX158" s="327"/>
      <c r="DY158" s="327"/>
      <c r="DZ158" s="327"/>
      <c r="EA158" s="327"/>
      <c r="EB158" s="327"/>
      <c r="EC158" s="327"/>
      <c r="ED158" s="327"/>
      <c r="EE158" s="327"/>
      <c r="EF158" s="327"/>
      <c r="EG158" s="327"/>
      <c r="EH158" s="327"/>
      <c r="EI158" s="327"/>
      <c r="EJ158" s="327"/>
      <c r="EK158" s="327"/>
      <c r="EL158" s="328">
        <v>19</v>
      </c>
      <c r="EM158" s="327" t="s">
        <v>25</v>
      </c>
      <c r="EN158" s="327"/>
      <c r="EO158" s="328">
        <v>15</v>
      </c>
      <c r="EP158" s="327" t="s">
        <v>25</v>
      </c>
      <c r="EQ158" s="329"/>
      <c r="ER158" s="328">
        <v>19</v>
      </c>
      <c r="ES158" s="327" t="s">
        <v>25</v>
      </c>
      <c r="ET158" s="327"/>
      <c r="EU158" s="328">
        <v>15</v>
      </c>
      <c r="EV158" s="327" t="s">
        <v>25</v>
      </c>
      <c r="EW158" s="329"/>
      <c r="EX158" s="328">
        <v>15</v>
      </c>
      <c r="EY158" s="327" t="s">
        <v>25</v>
      </c>
      <c r="EZ158" s="327"/>
      <c r="FA158" s="328">
        <v>15</v>
      </c>
      <c r="FB158" s="327" t="s">
        <v>25</v>
      </c>
      <c r="FC158" s="327"/>
      <c r="FD158" s="328">
        <v>15</v>
      </c>
      <c r="FE158" s="327" t="s">
        <v>25</v>
      </c>
      <c r="FF158" s="327"/>
      <c r="FG158" s="328">
        <v>15</v>
      </c>
      <c r="FH158" s="327" t="s">
        <v>25</v>
      </c>
      <c r="FI158" s="327"/>
      <c r="FJ158" s="347">
        <v>15</v>
      </c>
      <c r="FK158" s="327" t="s">
        <v>25</v>
      </c>
      <c r="FL158" s="327"/>
      <c r="FM158" s="328">
        <v>15</v>
      </c>
      <c r="FN158" s="327" t="s">
        <v>25</v>
      </c>
      <c r="FO158" s="327"/>
      <c r="FP158" s="330"/>
      <c r="FQ158" s="331"/>
      <c r="FR158" s="331"/>
      <c r="FS158" s="330"/>
      <c r="FT158" s="331"/>
      <c r="FU158" s="331"/>
      <c r="FV158" s="330"/>
      <c r="FW158" s="331"/>
      <c r="FX158" s="331"/>
      <c r="FY158" s="330"/>
      <c r="FZ158" s="331"/>
      <c r="GA158" s="331"/>
      <c r="GB158" s="330"/>
      <c r="GC158" s="331"/>
      <c r="GD158" s="331"/>
      <c r="GE158" s="330"/>
      <c r="GF158" s="331"/>
      <c r="GG158" s="331"/>
      <c r="GH158" s="330"/>
      <c r="GI158" s="331"/>
      <c r="GJ158" s="331"/>
      <c r="GK158" s="330"/>
      <c r="GL158" s="331"/>
      <c r="GM158" s="331"/>
      <c r="GN158" s="330"/>
      <c r="GO158" s="331"/>
      <c r="GP158" s="331"/>
      <c r="GQ158" s="330"/>
      <c r="GR158" s="331"/>
      <c r="GS158" s="332"/>
      <c r="GT158" s="333"/>
      <c r="GU158" s="334"/>
      <c r="GV158" s="334"/>
      <c r="GW158" s="334"/>
      <c r="GX158" s="334"/>
      <c r="GY158" s="335"/>
      <c r="GZ158" s="333"/>
      <c r="HA158" s="334"/>
      <c r="HB158" s="334"/>
      <c r="HC158" s="334"/>
      <c r="HD158" s="334"/>
      <c r="HE158" s="334"/>
      <c r="HF158" s="333"/>
      <c r="HG158" s="334"/>
      <c r="HH158" s="334"/>
      <c r="HI158" s="334"/>
      <c r="HJ158" s="334"/>
      <c r="HK158" s="334"/>
      <c r="HL158" s="334"/>
      <c r="HM158" s="334"/>
      <c r="HN158" s="334"/>
      <c r="HO158" s="334"/>
      <c r="HP158" s="334"/>
      <c r="HQ158" s="334"/>
      <c r="HR158" s="334"/>
      <c r="HS158" s="334"/>
      <c r="HT158" s="334"/>
      <c r="HU158" s="334"/>
      <c r="HV158" s="334"/>
      <c r="HW158" s="334"/>
      <c r="HX158" s="92">
        <f>EL158</f>
        <v>19</v>
      </c>
      <c r="HY158" s="130">
        <f>IF(SUM(JU44:JU347)&gt;SUM(JG44:JG347),SUM(JG44:JG347),SUM(JU44:JU347))</f>
        <v>0</v>
      </c>
      <c r="HZ158" s="121"/>
      <c r="IA158" s="38">
        <f t="shared" si="126"/>
        <v>0</v>
      </c>
      <c r="IB158" s="91">
        <f>HX158*HZ158</f>
        <v>0</v>
      </c>
      <c r="IE158" s="31">
        <f>EL158</f>
        <v>19</v>
      </c>
      <c r="IH158" s="97">
        <f>HZ158*IE158</f>
        <v>0</v>
      </c>
      <c r="II158" s="97">
        <f ca="1">IF($IG$9&gt;2999,(IE158-ROUND(IE158-IE158*$II$7,0))*HZ158,0)</f>
        <v>0</v>
      </c>
      <c r="JX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</row>
    <row r="159" spans="1:797" ht="17.45" customHeight="1">
      <c r="A159" s="320"/>
      <c r="B159" s="37" t="str">
        <f>EM159</f>
        <v>шт</v>
      </c>
      <c r="C159" s="300" t="s">
        <v>213</v>
      </c>
      <c r="D159" s="336"/>
      <c r="E159" s="337"/>
      <c r="F159" s="338"/>
      <c r="G159" s="338"/>
      <c r="H159" s="338"/>
      <c r="I159" s="338"/>
      <c r="J159" s="338"/>
      <c r="K159" s="338"/>
      <c r="L159" s="338"/>
      <c r="M159" s="338"/>
      <c r="N159" s="338"/>
      <c r="O159" s="344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  <c r="AS159" s="338"/>
      <c r="AT159" s="339"/>
      <c r="AU159" s="339"/>
      <c r="AV159" s="339"/>
      <c r="AW159" s="339"/>
      <c r="AX159" s="343"/>
      <c r="AY159" s="340"/>
      <c r="AZ159" s="341"/>
      <c r="BA159" s="325"/>
      <c r="BB159" s="325"/>
      <c r="BC159" s="325"/>
      <c r="BD159" s="325"/>
      <c r="BE159" s="325"/>
      <c r="BF159" s="325"/>
      <c r="BG159" s="325"/>
      <c r="BH159" s="325"/>
      <c r="BI159" s="325"/>
      <c r="BJ159" s="325"/>
      <c r="BK159" s="325"/>
      <c r="BL159" s="325"/>
      <c r="BM159" s="325"/>
      <c r="BN159" s="325"/>
      <c r="BO159" s="325"/>
      <c r="BP159" s="325"/>
      <c r="BQ159" s="325"/>
      <c r="BR159" s="325"/>
      <c r="BS159" s="325"/>
      <c r="BT159" s="325"/>
      <c r="BU159" s="325"/>
      <c r="BV159" s="325"/>
      <c r="BW159" s="325"/>
      <c r="BX159" s="325"/>
      <c r="BY159" s="325"/>
      <c r="BZ159" s="325"/>
      <c r="CA159" s="325"/>
      <c r="CB159" s="325"/>
      <c r="CC159" s="323"/>
      <c r="CD159" s="324"/>
      <c r="CE159" s="324"/>
      <c r="CF159" s="324"/>
      <c r="CG159" s="324"/>
      <c r="CH159" s="324"/>
      <c r="CI159" s="325"/>
      <c r="CJ159" s="324"/>
      <c r="CK159" s="324"/>
      <c r="CL159" s="324"/>
      <c r="CM159" s="324"/>
      <c r="CN159" s="324"/>
      <c r="CO159" s="324"/>
      <c r="CP159" s="324"/>
      <c r="CQ159" s="324"/>
      <c r="CR159" s="324"/>
      <c r="CS159" s="324"/>
      <c r="CT159" s="324"/>
      <c r="CU159" s="324"/>
      <c r="CV159" s="324"/>
      <c r="CW159" s="324"/>
      <c r="CX159" s="324"/>
      <c r="CY159" s="324"/>
      <c r="CZ159" s="324"/>
      <c r="DA159" s="324"/>
      <c r="DB159" s="324"/>
      <c r="DC159" s="324"/>
      <c r="DD159" s="324"/>
      <c r="DE159" s="324"/>
      <c r="DF159" s="324"/>
      <c r="DG159" s="324"/>
      <c r="DH159" s="324"/>
      <c r="DI159" s="324"/>
      <c r="DJ159" s="324" t="s">
        <v>211</v>
      </c>
      <c r="DK159" s="324"/>
      <c r="DL159" s="324"/>
      <c r="DM159" s="324"/>
      <c r="DN159" s="324"/>
      <c r="DO159" s="324"/>
      <c r="DP159" s="324"/>
      <c r="DQ159" s="345"/>
      <c r="DR159" s="346"/>
      <c r="DS159" s="346"/>
      <c r="DT159" s="346"/>
      <c r="DU159" s="327"/>
      <c r="DV159" s="327"/>
      <c r="DW159" s="327"/>
      <c r="DX159" s="327"/>
      <c r="DY159" s="327"/>
      <c r="DZ159" s="327"/>
      <c r="EA159" s="327"/>
      <c r="EB159" s="327"/>
      <c r="EC159" s="327"/>
      <c r="ED159" s="327"/>
      <c r="EE159" s="327"/>
      <c r="EF159" s="327"/>
      <c r="EG159" s="327"/>
      <c r="EH159" s="327"/>
      <c r="EI159" s="327"/>
      <c r="EJ159" s="327"/>
      <c r="EK159" s="327"/>
      <c r="EL159" s="328">
        <v>19</v>
      </c>
      <c r="EM159" s="327" t="s">
        <v>25</v>
      </c>
      <c r="EN159" s="327"/>
      <c r="EO159" s="328">
        <v>15</v>
      </c>
      <c r="EP159" s="327" t="s">
        <v>25</v>
      </c>
      <c r="EQ159" s="329"/>
      <c r="ER159" s="328">
        <v>19</v>
      </c>
      <c r="ES159" s="327" t="s">
        <v>25</v>
      </c>
      <c r="ET159" s="327"/>
      <c r="EU159" s="328">
        <v>15</v>
      </c>
      <c r="EV159" s="327" t="s">
        <v>25</v>
      </c>
      <c r="EW159" s="329"/>
      <c r="EX159" s="328">
        <v>15</v>
      </c>
      <c r="EY159" s="327" t="s">
        <v>25</v>
      </c>
      <c r="EZ159" s="327"/>
      <c r="FA159" s="328">
        <v>15</v>
      </c>
      <c r="FB159" s="327" t="s">
        <v>25</v>
      </c>
      <c r="FC159" s="327"/>
      <c r="FD159" s="328">
        <v>15</v>
      </c>
      <c r="FE159" s="327" t="s">
        <v>25</v>
      </c>
      <c r="FF159" s="327"/>
      <c r="FG159" s="328">
        <v>15</v>
      </c>
      <c r="FH159" s="327" t="s">
        <v>25</v>
      </c>
      <c r="FI159" s="327"/>
      <c r="FJ159" s="347">
        <v>15</v>
      </c>
      <c r="FK159" s="327" t="s">
        <v>25</v>
      </c>
      <c r="FL159" s="327"/>
      <c r="FM159" s="328">
        <v>15</v>
      </c>
      <c r="FN159" s="327" t="s">
        <v>25</v>
      </c>
      <c r="FO159" s="327"/>
      <c r="FP159" s="330"/>
      <c r="FQ159" s="331"/>
      <c r="FR159" s="331"/>
      <c r="FS159" s="330"/>
      <c r="FT159" s="331"/>
      <c r="FU159" s="331"/>
      <c r="FV159" s="330"/>
      <c r="FW159" s="331"/>
      <c r="FX159" s="331"/>
      <c r="FY159" s="330"/>
      <c r="FZ159" s="331"/>
      <c r="GA159" s="331"/>
      <c r="GB159" s="330"/>
      <c r="GC159" s="331"/>
      <c r="GD159" s="331"/>
      <c r="GE159" s="330"/>
      <c r="GF159" s="331"/>
      <c r="GG159" s="331"/>
      <c r="GH159" s="330"/>
      <c r="GI159" s="331"/>
      <c r="GJ159" s="331"/>
      <c r="GK159" s="330"/>
      <c r="GL159" s="331"/>
      <c r="GM159" s="331"/>
      <c r="GN159" s="330"/>
      <c r="GO159" s="331"/>
      <c r="GP159" s="331"/>
      <c r="GQ159" s="330"/>
      <c r="GR159" s="331"/>
      <c r="GS159" s="332"/>
      <c r="GT159" s="333"/>
      <c r="GU159" s="334"/>
      <c r="GV159" s="334"/>
      <c r="GW159" s="334"/>
      <c r="GX159" s="334"/>
      <c r="GY159" s="335"/>
      <c r="GZ159" s="333"/>
      <c r="HA159" s="334"/>
      <c r="HB159" s="334"/>
      <c r="HC159" s="334"/>
      <c r="HD159" s="334"/>
      <c r="HE159" s="334"/>
      <c r="HF159" s="333"/>
      <c r="HG159" s="334"/>
      <c r="HH159" s="334"/>
      <c r="HI159" s="334"/>
      <c r="HJ159" s="334"/>
      <c r="HK159" s="334"/>
      <c r="HL159" s="334"/>
      <c r="HM159" s="334"/>
      <c r="HN159" s="334"/>
      <c r="HO159" s="334"/>
      <c r="HP159" s="334"/>
      <c r="HQ159" s="334"/>
      <c r="HR159" s="334"/>
      <c r="HS159" s="334"/>
      <c r="HT159" s="334"/>
      <c r="HU159" s="334"/>
      <c r="HV159" s="334"/>
      <c r="HW159" s="334"/>
      <c r="HX159" s="92">
        <f>EL159</f>
        <v>19</v>
      </c>
      <c r="HY159" s="46">
        <f>IF(SUM(JV44:JV347)&gt;SUM(JH44:JH347),SUM(JH44:JH347),SUM(JV44:JV347))</f>
        <v>0</v>
      </c>
      <c r="HZ159" s="73"/>
      <c r="IA159" s="38">
        <f t="shared" si="126"/>
        <v>0</v>
      </c>
      <c r="IB159" s="91">
        <f>HX159*HZ159</f>
        <v>0</v>
      </c>
      <c r="IE159" s="31">
        <f>EL159</f>
        <v>19</v>
      </c>
      <c r="IH159" s="97">
        <f>HZ159*IE159</f>
        <v>0</v>
      </c>
      <c r="II159" s="97">
        <f ca="1">IF($IG$9&gt;2999,(IE159-ROUND(IE159-IE159*$II$7,0))*HZ159,0)</f>
        <v>0</v>
      </c>
      <c r="JX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</row>
    <row r="160" spans="1:797" ht="17.25" hidden="1">
      <c r="A160" s="318"/>
      <c r="B160" s="40"/>
      <c r="C160" s="116" t="s">
        <v>67</v>
      </c>
      <c r="CC160" s="316"/>
      <c r="HY160" s="65">
        <f>IF(SUM(JW44:JW347)&gt;SUM(JI44:JI347),SUM(JI44:JI347),SUM(JW44:JW347))</f>
        <v>0</v>
      </c>
      <c r="HZ160" s="66"/>
      <c r="IA160" s="38">
        <f t="shared" si="126"/>
        <v>0</v>
      </c>
      <c r="IH160" s="91"/>
      <c r="JX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</row>
    <row r="161" spans="1:797" hidden="1">
      <c r="A161" s="318"/>
      <c r="B161" s="40"/>
      <c r="CC161" s="316"/>
      <c r="HY161" s="59"/>
      <c r="HZ161" s="58"/>
      <c r="IA161" s="38">
        <f t="shared" si="126"/>
        <v>0</v>
      </c>
      <c r="IH161" s="91"/>
      <c r="JQ161" s="4"/>
      <c r="JX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</row>
    <row r="162" spans="1:797" hidden="1">
      <c r="A162" s="318"/>
      <c r="B162" s="40"/>
      <c r="CC162" s="316"/>
      <c r="HY162" s="59"/>
      <c r="HZ162" s="58"/>
      <c r="IA162" s="38">
        <f t="shared" si="126"/>
        <v>0</v>
      </c>
      <c r="IH162" s="91"/>
      <c r="JQ162" s="4"/>
      <c r="JX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</row>
    <row r="163" spans="1:797" hidden="1">
      <c r="A163" s="318"/>
      <c r="B163" s="40"/>
      <c r="CC163" s="316"/>
      <c r="HY163" s="59"/>
      <c r="HZ163" s="58"/>
      <c r="IA163" s="38">
        <f t="shared" si="126"/>
        <v>0</v>
      </c>
      <c r="IH163" s="91"/>
      <c r="JQ163" s="4"/>
      <c r="JX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  <c r="YB163" s="4"/>
      <c r="YC163" s="4"/>
      <c r="YD163" s="4"/>
      <c r="YE163" s="4"/>
      <c r="YF163" s="4"/>
      <c r="YG163" s="4"/>
      <c r="YH163" s="4"/>
      <c r="YI163" s="4"/>
      <c r="YJ163" s="4"/>
      <c r="YK163" s="4"/>
      <c r="YL163" s="4"/>
      <c r="YM163" s="4"/>
      <c r="YN163" s="4"/>
      <c r="YO163" s="4"/>
      <c r="YP163" s="4"/>
      <c r="YQ163" s="4"/>
      <c r="YR163" s="4"/>
      <c r="YS163" s="4"/>
      <c r="YT163" s="4"/>
      <c r="YU163" s="4"/>
      <c r="YV163" s="4"/>
      <c r="YW163" s="4"/>
      <c r="YX163" s="4"/>
      <c r="YY163" s="4"/>
      <c r="YZ163" s="4"/>
      <c r="ZA163" s="4"/>
      <c r="ZB163" s="4"/>
      <c r="ZC163" s="4"/>
      <c r="ZD163" s="4"/>
      <c r="ZE163" s="4"/>
      <c r="ZF163" s="4"/>
      <c r="ZG163" s="4"/>
      <c r="ZH163" s="4"/>
      <c r="ZI163" s="4"/>
      <c r="ZJ163" s="4"/>
      <c r="ZK163" s="4"/>
      <c r="ZL163" s="4"/>
      <c r="ZM163" s="4"/>
      <c r="ZN163" s="4"/>
      <c r="ZO163" s="4"/>
      <c r="ZP163" s="4"/>
      <c r="ZQ163" s="4"/>
      <c r="ZR163" s="4"/>
      <c r="ZS163" s="4"/>
      <c r="ZT163" s="4"/>
      <c r="ZU163" s="4"/>
      <c r="ZV163" s="4"/>
      <c r="ZW163" s="4"/>
      <c r="ZX163" s="4"/>
      <c r="ZY163" s="4"/>
      <c r="ZZ163" s="4"/>
      <c r="AAA163" s="4"/>
      <c r="AAB163" s="4"/>
      <c r="AAC163" s="4"/>
      <c r="AAD163" s="4"/>
      <c r="AAE163" s="4"/>
      <c r="AAF163" s="4"/>
      <c r="AAG163" s="4"/>
      <c r="AAH163" s="4"/>
      <c r="AAI163" s="4"/>
      <c r="AAJ163" s="4"/>
      <c r="AAK163" s="4"/>
      <c r="AAL163" s="4"/>
      <c r="AAM163" s="4"/>
      <c r="AAN163" s="4"/>
      <c r="AAO163" s="4"/>
      <c r="AAP163" s="4"/>
      <c r="AAQ163" s="4"/>
      <c r="AAR163" s="4"/>
      <c r="AAS163" s="4"/>
      <c r="AAT163" s="4"/>
      <c r="AAU163" s="4"/>
      <c r="AAV163" s="4"/>
      <c r="AAW163" s="4"/>
      <c r="AAX163" s="4"/>
      <c r="AAY163" s="4"/>
      <c r="AAZ163" s="4"/>
      <c r="ABA163" s="4"/>
      <c r="ABB163" s="4"/>
      <c r="ABC163" s="4"/>
      <c r="ABD163" s="4"/>
      <c r="ABE163" s="4"/>
      <c r="ABF163" s="4"/>
      <c r="ABG163" s="4"/>
      <c r="ABH163" s="4"/>
      <c r="ABI163" s="4"/>
      <c r="ABJ163" s="4"/>
      <c r="ABK163" s="4"/>
      <c r="ABL163" s="4"/>
      <c r="ABM163" s="4"/>
      <c r="ABN163" s="4"/>
      <c r="ABO163" s="4"/>
      <c r="ABP163" s="4"/>
      <c r="ABQ163" s="4"/>
      <c r="ABR163" s="4"/>
      <c r="ABS163" s="4"/>
      <c r="ABT163" s="4"/>
      <c r="ABU163" s="4"/>
      <c r="ABV163" s="4"/>
      <c r="ABW163" s="4"/>
      <c r="ABX163" s="4"/>
      <c r="ABY163" s="4"/>
      <c r="ABZ163" s="4"/>
      <c r="ACA163" s="4"/>
      <c r="ACB163" s="4"/>
      <c r="ACC163" s="4"/>
      <c r="ACD163" s="4"/>
      <c r="ACE163" s="4"/>
      <c r="ACF163" s="4"/>
      <c r="ACG163" s="4"/>
      <c r="ACH163" s="4"/>
      <c r="ACI163" s="4"/>
      <c r="ACJ163" s="4"/>
      <c r="ACK163" s="4"/>
      <c r="ACL163" s="4"/>
      <c r="ACM163" s="4"/>
      <c r="ACN163" s="4"/>
      <c r="ACO163" s="4"/>
      <c r="ACP163" s="4"/>
      <c r="ACQ163" s="4"/>
      <c r="ACR163" s="4"/>
      <c r="ACS163" s="4"/>
      <c r="ACT163" s="4"/>
      <c r="ACU163" s="4"/>
      <c r="ACV163" s="4"/>
      <c r="ACW163" s="4"/>
      <c r="ACX163" s="4"/>
      <c r="ACY163" s="4"/>
      <c r="ACZ163" s="4"/>
      <c r="ADA163" s="4"/>
      <c r="ADB163" s="4"/>
      <c r="ADC163" s="4"/>
      <c r="ADD163" s="4"/>
      <c r="ADE163" s="4"/>
      <c r="ADF163" s="4"/>
      <c r="ADG163" s="4"/>
      <c r="ADH163" s="4"/>
      <c r="ADI163" s="4"/>
      <c r="ADJ163" s="4"/>
      <c r="ADK163" s="4"/>
      <c r="ADL163" s="4"/>
      <c r="ADM163" s="4"/>
      <c r="ADN163" s="4"/>
      <c r="ADO163" s="4"/>
      <c r="ADP163" s="4"/>
      <c r="ADQ163" s="4"/>
    </row>
    <row r="164" spans="1:797" hidden="1">
      <c r="A164" s="318"/>
      <c r="B164" s="40"/>
      <c r="CC164" s="316"/>
      <c r="HY164" s="59"/>
      <c r="HZ164" s="58"/>
      <c r="IA164" s="38">
        <f t="shared" si="126"/>
        <v>0</v>
      </c>
      <c r="IH164" s="91"/>
      <c r="JQ164" s="4"/>
      <c r="JX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</row>
    <row r="165" spans="1:797" hidden="1">
      <c r="A165" s="318"/>
      <c r="B165" s="40"/>
      <c r="CC165" s="316"/>
      <c r="HY165" s="59"/>
      <c r="HZ165" s="58"/>
      <c r="IA165" s="38">
        <f t="shared" si="126"/>
        <v>0</v>
      </c>
      <c r="IH165" s="91"/>
      <c r="JQ165" s="4"/>
      <c r="JX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</row>
    <row r="166" spans="1:797" hidden="1">
      <c r="A166" s="318"/>
      <c r="B166" s="40"/>
      <c r="CC166" s="316"/>
      <c r="HY166" s="59"/>
      <c r="HZ166" s="58"/>
      <c r="IA166" s="38">
        <f t="shared" si="126"/>
        <v>0</v>
      </c>
      <c r="IH166" s="91"/>
      <c r="JQ166" s="4"/>
      <c r="JX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</row>
    <row r="167" spans="1:797" hidden="1">
      <c r="A167" s="318"/>
      <c r="B167" s="40"/>
      <c r="CC167" s="316"/>
      <c r="HY167" s="59"/>
      <c r="HZ167" s="58"/>
      <c r="IA167" s="38">
        <f t="shared" si="126"/>
        <v>0</v>
      </c>
      <c r="IH167" s="91"/>
      <c r="JQ167" s="4"/>
      <c r="JX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4"/>
      <c r="VE167" s="4"/>
      <c r="VF167" s="4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  <c r="XQ167" s="4"/>
      <c r="XR167" s="4"/>
      <c r="XS167" s="4"/>
      <c r="XT167" s="4"/>
      <c r="XU167" s="4"/>
      <c r="XV167" s="4"/>
      <c r="XW167" s="4"/>
      <c r="XX167" s="4"/>
      <c r="XY167" s="4"/>
      <c r="XZ167" s="4"/>
      <c r="YA167" s="4"/>
      <c r="YB167" s="4"/>
      <c r="YC167" s="4"/>
      <c r="YD167" s="4"/>
      <c r="YE167" s="4"/>
      <c r="YF167" s="4"/>
      <c r="YG167" s="4"/>
      <c r="YH167" s="4"/>
      <c r="YI167" s="4"/>
      <c r="YJ167" s="4"/>
      <c r="YK167" s="4"/>
      <c r="YL167" s="4"/>
      <c r="YM167" s="4"/>
      <c r="YN167" s="4"/>
      <c r="YO167" s="4"/>
      <c r="YP167" s="4"/>
      <c r="YQ167" s="4"/>
      <c r="YR167" s="4"/>
      <c r="YS167" s="4"/>
      <c r="YT167" s="4"/>
      <c r="YU167" s="4"/>
      <c r="YV167" s="4"/>
      <c r="YW167" s="4"/>
      <c r="YX167" s="4"/>
      <c r="YY167" s="4"/>
      <c r="YZ167" s="4"/>
      <c r="ZA167" s="4"/>
      <c r="ZB167" s="4"/>
      <c r="ZC167" s="4"/>
      <c r="ZD167" s="4"/>
      <c r="ZE167" s="4"/>
      <c r="ZF167" s="4"/>
      <c r="ZG167" s="4"/>
      <c r="ZH167" s="4"/>
      <c r="ZI167" s="4"/>
      <c r="ZJ167" s="4"/>
      <c r="ZK167" s="4"/>
      <c r="ZL167" s="4"/>
      <c r="ZM167" s="4"/>
      <c r="ZN167" s="4"/>
      <c r="ZO167" s="4"/>
      <c r="ZP167" s="4"/>
      <c r="ZQ167" s="4"/>
      <c r="ZR167" s="4"/>
      <c r="ZS167" s="4"/>
      <c r="ZT167" s="4"/>
      <c r="ZU167" s="4"/>
      <c r="ZV167" s="4"/>
      <c r="ZW167" s="4"/>
      <c r="ZX167" s="4"/>
      <c r="ZY167" s="4"/>
      <c r="ZZ167" s="4"/>
      <c r="AAA167" s="4"/>
      <c r="AAB167" s="4"/>
      <c r="AAC167" s="4"/>
      <c r="AAD167" s="4"/>
      <c r="AAE167" s="4"/>
      <c r="AAF167" s="4"/>
      <c r="AAG167" s="4"/>
      <c r="AAH167" s="4"/>
      <c r="AAI167" s="4"/>
      <c r="AAJ167" s="4"/>
      <c r="AAK167" s="4"/>
      <c r="AAL167" s="4"/>
      <c r="AAM167" s="4"/>
      <c r="AAN167" s="4"/>
      <c r="AAO167" s="4"/>
      <c r="AAP167" s="4"/>
      <c r="AAQ167" s="4"/>
      <c r="AAR167" s="4"/>
      <c r="AAS167" s="4"/>
      <c r="AAT167" s="4"/>
      <c r="AAU167" s="4"/>
      <c r="AAV167" s="4"/>
      <c r="AAW167" s="4"/>
      <c r="AAX167" s="4"/>
      <c r="AAY167" s="4"/>
      <c r="AAZ167" s="4"/>
      <c r="ABA167" s="4"/>
      <c r="ABB167" s="4"/>
      <c r="ABC167" s="4"/>
      <c r="ABD167" s="4"/>
      <c r="ABE167" s="4"/>
      <c r="ABF167" s="4"/>
      <c r="ABG167" s="4"/>
      <c r="ABH167" s="4"/>
      <c r="ABI167" s="4"/>
      <c r="ABJ167" s="4"/>
      <c r="ABK167" s="4"/>
      <c r="ABL167" s="4"/>
      <c r="ABM167" s="4"/>
      <c r="ABN167" s="4"/>
      <c r="ABO167" s="4"/>
      <c r="ABP167" s="4"/>
      <c r="ABQ167" s="4"/>
      <c r="ABR167" s="4"/>
      <c r="ABS167" s="4"/>
      <c r="ABT167" s="4"/>
      <c r="ABU167" s="4"/>
      <c r="ABV167" s="4"/>
      <c r="ABW167" s="4"/>
      <c r="ABX167" s="4"/>
      <c r="ABY167" s="4"/>
      <c r="ABZ167" s="4"/>
      <c r="ACA167" s="4"/>
      <c r="ACB167" s="4"/>
      <c r="ACC167" s="4"/>
      <c r="ACD167" s="4"/>
      <c r="ACE167" s="4"/>
      <c r="ACF167" s="4"/>
      <c r="ACG167" s="4"/>
      <c r="ACH167" s="4"/>
      <c r="ACI167" s="4"/>
      <c r="ACJ167" s="4"/>
      <c r="ACK167" s="4"/>
      <c r="ACL167" s="4"/>
      <c r="ACM167" s="4"/>
      <c r="ACN167" s="4"/>
      <c r="ACO167" s="4"/>
      <c r="ACP167" s="4"/>
      <c r="ACQ167" s="4"/>
      <c r="ACR167" s="4"/>
      <c r="ACS167" s="4"/>
      <c r="ACT167" s="4"/>
      <c r="ACU167" s="4"/>
      <c r="ACV167" s="4"/>
      <c r="ACW167" s="4"/>
      <c r="ACX167" s="4"/>
      <c r="ACY167" s="4"/>
      <c r="ACZ167" s="4"/>
      <c r="ADA167" s="4"/>
      <c r="ADB167" s="4"/>
      <c r="ADC167" s="4"/>
      <c r="ADD167" s="4"/>
      <c r="ADE167" s="4"/>
      <c r="ADF167" s="4"/>
      <c r="ADG167" s="4"/>
      <c r="ADH167" s="4"/>
      <c r="ADI167" s="4"/>
      <c r="ADJ167" s="4"/>
      <c r="ADK167" s="4"/>
      <c r="ADL167" s="4"/>
      <c r="ADM167" s="4"/>
      <c r="ADN167" s="4"/>
      <c r="ADO167" s="4"/>
      <c r="ADP167" s="4"/>
      <c r="ADQ167" s="4"/>
    </row>
    <row r="168" spans="1:797" hidden="1">
      <c r="A168" s="318"/>
      <c r="B168" s="40"/>
      <c r="CC168" s="316"/>
      <c r="HY168" s="59"/>
      <c r="HZ168" s="58"/>
      <c r="IA168" s="38">
        <f t="shared" si="126"/>
        <v>0</v>
      </c>
      <c r="IH168" s="91"/>
      <c r="JQ168" s="4"/>
      <c r="JX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</row>
    <row r="169" spans="1:797" hidden="1">
      <c r="A169" s="318"/>
      <c r="B169" s="40"/>
      <c r="CC169" s="316"/>
      <c r="HY169" s="59"/>
      <c r="HZ169" s="58"/>
      <c r="IA169" s="38">
        <f t="shared" si="126"/>
        <v>0</v>
      </c>
      <c r="IH169" s="91"/>
      <c r="JQ169" s="4"/>
      <c r="JX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</row>
    <row r="170" spans="1:797" ht="5.0999999999999996" hidden="1" customHeight="1">
      <c r="A170" s="318"/>
      <c r="B170" s="40"/>
      <c r="CC170" s="316"/>
      <c r="HY170" s="59"/>
      <c r="HZ170" s="58"/>
      <c r="IH170" s="91"/>
      <c r="JQ170" s="4"/>
      <c r="JX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</row>
    <row r="171" spans="1:797" ht="24" customHeight="1">
      <c r="A171" s="318"/>
      <c r="C171" s="23" t="s">
        <v>53</v>
      </c>
      <c r="CC171" s="316"/>
      <c r="HX171" s="119" t="s">
        <v>65</v>
      </c>
      <c r="HY171" s="67">
        <f>SUM(HY10:HY19)*2</f>
        <v>0</v>
      </c>
      <c r="HZ171" s="58"/>
      <c r="IH171" s="91"/>
      <c r="JQ171" s="4"/>
      <c r="JX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4"/>
      <c r="QS171" s="4"/>
      <c r="QT171" s="4"/>
      <c r="QU171" s="4"/>
      <c r="QV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4"/>
      <c r="VE171" s="4"/>
      <c r="VF171" s="4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  <c r="XQ171" s="4"/>
      <c r="XR171" s="4"/>
      <c r="XS171" s="4"/>
      <c r="XT171" s="4"/>
      <c r="XU171" s="4"/>
      <c r="XV171" s="4"/>
      <c r="XW171" s="4"/>
      <c r="XX171" s="4"/>
      <c r="XY171" s="4"/>
      <c r="XZ171" s="4"/>
      <c r="YA171" s="4"/>
      <c r="YB171" s="4"/>
      <c r="YC171" s="4"/>
      <c r="YD171" s="4"/>
      <c r="YE171" s="4"/>
      <c r="YF171" s="4"/>
      <c r="YG171" s="4"/>
      <c r="YH171" s="4"/>
      <c r="YI171" s="4"/>
      <c r="YJ171" s="4"/>
      <c r="YK171" s="4"/>
      <c r="YL171" s="4"/>
      <c r="YM171" s="4"/>
      <c r="YN171" s="4"/>
      <c r="YO171" s="4"/>
      <c r="YP171" s="4"/>
      <c r="YQ171" s="4"/>
      <c r="YR171" s="4"/>
      <c r="YS171" s="4"/>
      <c r="YT171" s="4"/>
      <c r="YU171" s="4"/>
      <c r="YV171" s="4"/>
      <c r="YW171" s="4"/>
      <c r="YX171" s="4"/>
      <c r="YY171" s="4"/>
      <c r="YZ171" s="4"/>
      <c r="ZA171" s="4"/>
      <c r="ZB171" s="4"/>
      <c r="ZC171" s="4"/>
      <c r="ZD171" s="4"/>
      <c r="ZE171" s="4"/>
      <c r="ZF171" s="4"/>
      <c r="ZG171" s="4"/>
      <c r="ZH171" s="4"/>
      <c r="ZI171" s="4"/>
      <c r="ZJ171" s="4"/>
      <c r="ZK171" s="4"/>
      <c r="ZL171" s="4"/>
      <c r="ZM171" s="4"/>
      <c r="ZN171" s="4"/>
      <c r="ZO171" s="4"/>
      <c r="ZP171" s="4"/>
      <c r="ZQ171" s="4"/>
      <c r="ZR171" s="4"/>
      <c r="ZS171" s="4"/>
      <c r="ZT171" s="4"/>
      <c r="ZU171" s="4"/>
      <c r="ZV171" s="4"/>
      <c r="ZW171" s="4"/>
      <c r="ZX171" s="4"/>
      <c r="ZY171" s="4"/>
      <c r="ZZ171" s="4"/>
      <c r="AAA171" s="4"/>
      <c r="AAB171" s="4"/>
      <c r="AAC171" s="4"/>
      <c r="AAD171" s="4"/>
      <c r="AAE171" s="4"/>
      <c r="AAF171" s="4"/>
      <c r="AAG171" s="4"/>
      <c r="AAH171" s="4"/>
      <c r="AAI171" s="4"/>
      <c r="AAJ171" s="4"/>
      <c r="AAK171" s="4"/>
      <c r="AAL171" s="4"/>
      <c r="AAM171" s="4"/>
      <c r="AAN171" s="4"/>
      <c r="AAO171" s="4"/>
      <c r="AAP171" s="4"/>
      <c r="AAQ171" s="4"/>
      <c r="AAR171" s="4"/>
      <c r="AAS171" s="4"/>
      <c r="AAT171" s="4"/>
      <c r="AAU171" s="4"/>
      <c r="AAV171" s="4"/>
      <c r="AAW171" s="4"/>
      <c r="AAX171" s="4"/>
      <c r="AAY171" s="4"/>
      <c r="AAZ171" s="4"/>
      <c r="ABA171" s="4"/>
      <c r="ABB171" s="4"/>
      <c r="ABC171" s="4"/>
      <c r="ABD171" s="4"/>
      <c r="ABE171" s="4"/>
      <c r="ABF171" s="4"/>
      <c r="ABG171" s="4"/>
      <c r="ABH171" s="4"/>
      <c r="ABI171" s="4"/>
      <c r="ABJ171" s="4"/>
      <c r="ABK171" s="4"/>
      <c r="ABL171" s="4"/>
      <c r="ABM171" s="4"/>
      <c r="ABN171" s="4"/>
      <c r="ABO171" s="4"/>
      <c r="ABP171" s="4"/>
      <c r="ABQ171" s="4"/>
      <c r="ABR171" s="4"/>
      <c r="ABS171" s="4"/>
      <c r="ABT171" s="4"/>
      <c r="ABU171" s="4"/>
      <c r="ABV171" s="4"/>
      <c r="ABW171" s="4"/>
      <c r="ABX171" s="4"/>
      <c r="ABY171" s="4"/>
      <c r="ABZ171" s="4"/>
      <c r="ACA171" s="4"/>
      <c r="ACB171" s="4"/>
      <c r="ACC171" s="4"/>
      <c r="ACD171" s="4"/>
      <c r="ACE171" s="4"/>
      <c r="ACF171" s="4"/>
      <c r="ACG171" s="4"/>
      <c r="ACH171" s="4"/>
      <c r="ACI171" s="4"/>
      <c r="ACJ171" s="4"/>
      <c r="ACK171" s="4"/>
      <c r="ACL171" s="4"/>
      <c r="ACM171" s="4"/>
      <c r="ACN171" s="4"/>
      <c r="ACO171" s="4"/>
      <c r="ACP171" s="4"/>
      <c r="ACQ171" s="4"/>
      <c r="ACR171" s="4"/>
      <c r="ACS171" s="4"/>
      <c r="ACT171" s="4"/>
      <c r="ACU171" s="4"/>
      <c r="ACV171" s="4"/>
      <c r="ACW171" s="4"/>
      <c r="ACX171" s="4"/>
      <c r="ACY171" s="4"/>
      <c r="ACZ171" s="4"/>
      <c r="ADA171" s="4"/>
      <c r="ADB171" s="4"/>
      <c r="ADC171" s="4"/>
      <c r="ADD171" s="4"/>
      <c r="ADE171" s="4"/>
      <c r="ADF171" s="4"/>
      <c r="ADG171" s="4"/>
      <c r="ADH171" s="4"/>
      <c r="ADI171" s="4"/>
      <c r="ADJ171" s="4"/>
      <c r="ADK171" s="4"/>
      <c r="ADL171" s="4"/>
      <c r="ADM171" s="4"/>
      <c r="ADN171" s="4"/>
      <c r="ADO171" s="4"/>
      <c r="ADP171" s="4"/>
      <c r="ADQ171" s="4"/>
    </row>
    <row r="172" spans="1:797" ht="17.45" customHeight="1">
      <c r="A172" s="150"/>
      <c r="B172" s="37" t="str">
        <f>EM172</f>
        <v>кус</v>
      </c>
      <c r="C172" s="355" t="s">
        <v>26</v>
      </c>
      <c r="D172" s="356"/>
      <c r="E172" s="357"/>
      <c r="F172" s="358"/>
      <c r="G172" s="358"/>
      <c r="H172" s="358"/>
      <c r="I172" s="358"/>
      <c r="J172" s="358"/>
      <c r="K172" s="358"/>
      <c r="L172" s="358"/>
      <c r="M172" s="358"/>
      <c r="N172" s="358"/>
      <c r="O172" s="359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58"/>
      <c r="AC172" s="358"/>
      <c r="AD172" s="358"/>
      <c r="AE172" s="358"/>
      <c r="AF172" s="358"/>
      <c r="AG172" s="358"/>
      <c r="AH172" s="358"/>
      <c r="AI172" s="358"/>
      <c r="AJ172" s="358"/>
      <c r="AK172" s="358"/>
      <c r="AL172" s="358"/>
      <c r="AM172" s="358"/>
      <c r="AN172" s="358"/>
      <c r="AO172" s="358"/>
      <c r="AP172" s="358"/>
      <c r="AQ172" s="358"/>
      <c r="AR172" s="358"/>
      <c r="AS172" s="358"/>
      <c r="AT172" s="360"/>
      <c r="AU172" s="360"/>
      <c r="AV172" s="360"/>
      <c r="AW172" s="360"/>
      <c r="AX172" s="361"/>
      <c r="AY172" s="362"/>
      <c r="AZ172" s="363"/>
      <c r="BA172" s="364"/>
      <c r="BB172" s="364"/>
      <c r="BC172" s="364"/>
      <c r="BD172" s="364"/>
      <c r="BE172" s="364"/>
      <c r="BF172" s="364"/>
      <c r="BG172" s="364"/>
      <c r="BH172" s="364"/>
      <c r="BI172" s="364"/>
      <c r="BJ172" s="364"/>
      <c r="BK172" s="364"/>
      <c r="BL172" s="364"/>
      <c r="BM172" s="364"/>
      <c r="BN172" s="364"/>
      <c r="BO172" s="364"/>
      <c r="BP172" s="364"/>
      <c r="BQ172" s="364"/>
      <c r="BR172" s="364"/>
      <c r="BS172" s="364"/>
      <c r="BT172" s="364"/>
      <c r="BU172" s="364"/>
      <c r="BV172" s="364"/>
      <c r="BW172" s="364"/>
      <c r="BX172" s="364"/>
      <c r="BY172" s="364"/>
      <c r="BZ172" s="364"/>
      <c r="CA172" s="364"/>
      <c r="CB172" s="364"/>
      <c r="CC172" s="323"/>
      <c r="CD172" s="365"/>
      <c r="CE172" s="365"/>
      <c r="CF172" s="365"/>
      <c r="CG172" s="365"/>
      <c r="CH172" s="365"/>
      <c r="CI172" s="364"/>
      <c r="CJ172" s="365"/>
      <c r="CK172" s="365"/>
      <c r="CL172" s="365"/>
      <c r="CM172" s="365"/>
      <c r="CN172" s="365"/>
      <c r="CO172" s="365"/>
      <c r="CP172" s="365"/>
      <c r="CQ172" s="365"/>
      <c r="CR172" s="365"/>
      <c r="CS172" s="365"/>
      <c r="CT172" s="365"/>
      <c r="CU172" s="365"/>
      <c r="CV172" s="365"/>
      <c r="CW172" s="365"/>
      <c r="CX172" s="365"/>
      <c r="CY172" s="365"/>
      <c r="CZ172" s="365"/>
      <c r="DA172" s="365"/>
      <c r="DB172" s="365"/>
      <c r="DC172" s="365"/>
      <c r="DD172" s="365"/>
      <c r="DE172" s="365"/>
      <c r="DF172" s="365"/>
      <c r="DG172" s="365"/>
      <c r="DH172" s="365"/>
      <c r="DI172" s="365"/>
      <c r="DJ172" s="365" t="s">
        <v>234</v>
      </c>
      <c r="DK172" s="365"/>
      <c r="DL172" s="365"/>
      <c r="DM172" s="365"/>
      <c r="DN172" s="365"/>
      <c r="DO172" s="365"/>
      <c r="DP172" s="365"/>
      <c r="DQ172" s="345"/>
      <c r="DR172" s="366">
        <v>81.3</v>
      </c>
      <c r="DS172" s="366"/>
      <c r="DT172" s="366"/>
      <c r="DU172" s="367"/>
      <c r="DV172" s="367"/>
      <c r="DW172" s="367"/>
      <c r="DX172" s="367"/>
      <c r="DY172" s="367"/>
      <c r="DZ172" s="367"/>
      <c r="EA172" s="367"/>
      <c r="EB172" s="367"/>
      <c r="EC172" s="367"/>
      <c r="ED172" s="367"/>
      <c r="EE172" s="367"/>
      <c r="EF172" s="367"/>
      <c r="EG172" s="367"/>
      <c r="EH172" s="367"/>
      <c r="EI172" s="367"/>
      <c r="EJ172" s="367"/>
      <c r="EK172" s="367"/>
      <c r="EL172" s="368">
        <v>4</v>
      </c>
      <c r="EM172" s="367" t="s">
        <v>27</v>
      </c>
      <c r="EN172" s="367"/>
      <c r="EO172" s="368"/>
      <c r="EP172" s="367"/>
      <c r="EQ172" s="369"/>
      <c r="ER172" s="368">
        <v>4</v>
      </c>
      <c r="ES172" s="367" t="s">
        <v>27</v>
      </c>
      <c r="ET172" s="367"/>
      <c r="EU172" s="368">
        <v>4</v>
      </c>
      <c r="EV172" s="367" t="s">
        <v>27</v>
      </c>
      <c r="EW172" s="369"/>
      <c r="EX172" s="368">
        <v>2</v>
      </c>
      <c r="EY172" s="367" t="s">
        <v>27</v>
      </c>
      <c r="EZ172" s="367"/>
      <c r="FA172" s="368">
        <v>2</v>
      </c>
      <c r="FB172" s="367" t="s">
        <v>27</v>
      </c>
      <c r="FC172" s="367"/>
      <c r="FD172" s="368">
        <v>2</v>
      </c>
      <c r="FE172" s="367" t="s">
        <v>27</v>
      </c>
      <c r="FF172" s="367"/>
      <c r="FG172" s="368">
        <v>2</v>
      </c>
      <c r="FH172" s="367" t="s">
        <v>27</v>
      </c>
      <c r="FI172" s="367"/>
      <c r="FJ172" s="368">
        <v>4</v>
      </c>
      <c r="FK172" s="367" t="s">
        <v>27</v>
      </c>
      <c r="FL172" s="369"/>
      <c r="FM172" s="368">
        <v>2</v>
      </c>
      <c r="FN172" s="367" t="s">
        <v>27</v>
      </c>
      <c r="FO172" s="367"/>
      <c r="FP172" s="370"/>
      <c r="FQ172" s="371"/>
      <c r="FR172" s="371"/>
      <c r="FS172" s="370"/>
      <c r="FT172" s="371"/>
      <c r="FU172" s="371"/>
      <c r="FV172" s="370"/>
      <c r="FW172" s="371"/>
      <c r="FX172" s="371"/>
      <c r="FY172" s="370"/>
      <c r="FZ172" s="371"/>
      <c r="GA172" s="371"/>
      <c r="GB172" s="370"/>
      <c r="GC172" s="371"/>
      <c r="GD172" s="371"/>
      <c r="GE172" s="370"/>
      <c r="GF172" s="371"/>
      <c r="GG172" s="371"/>
      <c r="GH172" s="370"/>
      <c r="GI172" s="371"/>
      <c r="GJ172" s="371"/>
      <c r="GK172" s="370"/>
      <c r="GL172" s="371"/>
      <c r="GM172" s="371"/>
      <c r="GN172" s="370"/>
      <c r="GO172" s="371"/>
      <c r="GP172" s="371"/>
      <c r="GQ172" s="370"/>
      <c r="GR172" s="371"/>
      <c r="GS172" s="372"/>
      <c r="GT172" s="333"/>
      <c r="GU172" s="373"/>
      <c r="GV172" s="373"/>
      <c r="GW172" s="373"/>
      <c r="GX172" s="373"/>
      <c r="GY172" s="374"/>
      <c r="GZ172" s="333"/>
      <c r="HA172" s="373"/>
      <c r="HB172" s="373"/>
      <c r="HC172" s="373"/>
      <c r="HD172" s="373"/>
      <c r="HE172" s="373"/>
      <c r="HF172" s="333"/>
      <c r="HG172" s="373"/>
      <c r="HH172" s="373"/>
      <c r="HI172" s="373"/>
      <c r="HJ172" s="373"/>
      <c r="HK172" s="373"/>
      <c r="HL172" s="373"/>
      <c r="HM172" s="373"/>
      <c r="HN172" s="373"/>
      <c r="HO172" s="373"/>
      <c r="HP172" s="373"/>
      <c r="HQ172" s="373"/>
      <c r="HR172" s="373"/>
      <c r="HS172" s="373"/>
      <c r="HT172" s="373"/>
      <c r="HU172" s="373"/>
      <c r="HV172" s="373"/>
      <c r="HW172" s="373"/>
      <c r="HX172" s="96">
        <f>EL172</f>
        <v>4</v>
      </c>
      <c r="HY172" s="75"/>
      <c r="HZ172" s="74"/>
      <c r="IA172" s="38">
        <f>SUM(HY172:HZ172)</f>
        <v>0</v>
      </c>
      <c r="IB172" s="91">
        <f>HX172*HZ172</f>
        <v>0</v>
      </c>
      <c r="IE172" s="31">
        <f>EL172</f>
        <v>4</v>
      </c>
      <c r="IH172" s="97">
        <f>HZ172*IE172</f>
        <v>0</v>
      </c>
      <c r="II172" s="97">
        <f ca="1">IF($IG$9&gt;2999,(IE172-ROUND(IE172-IE172*$II$7,0))*SUM(HZ172:HZ173),0)</f>
        <v>0</v>
      </c>
      <c r="JQ172" s="4"/>
      <c r="JX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</row>
    <row r="173" spans="1:797" ht="17.45" customHeight="1">
      <c r="A173" s="150"/>
      <c r="B173" s="37" t="str">
        <f>EM173</f>
        <v>кус</v>
      </c>
      <c r="C173" s="355" t="s">
        <v>28</v>
      </c>
      <c r="D173" s="356"/>
      <c r="E173" s="357"/>
      <c r="F173" s="358"/>
      <c r="G173" s="358"/>
      <c r="H173" s="358"/>
      <c r="I173" s="358"/>
      <c r="J173" s="358"/>
      <c r="K173" s="358"/>
      <c r="L173" s="358"/>
      <c r="M173" s="358"/>
      <c r="N173" s="358"/>
      <c r="O173" s="359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58"/>
      <c r="AC173" s="358"/>
      <c r="AD173" s="358"/>
      <c r="AE173" s="358"/>
      <c r="AF173" s="358"/>
      <c r="AG173" s="358"/>
      <c r="AH173" s="358"/>
      <c r="AI173" s="358"/>
      <c r="AJ173" s="358"/>
      <c r="AK173" s="358"/>
      <c r="AL173" s="358"/>
      <c r="AM173" s="358"/>
      <c r="AN173" s="358"/>
      <c r="AO173" s="358"/>
      <c r="AP173" s="358"/>
      <c r="AQ173" s="358"/>
      <c r="AR173" s="358"/>
      <c r="AS173" s="358"/>
      <c r="AT173" s="360"/>
      <c r="AU173" s="360"/>
      <c r="AV173" s="360"/>
      <c r="AW173" s="360"/>
      <c r="AX173" s="361"/>
      <c r="AY173" s="362"/>
      <c r="AZ173" s="363"/>
      <c r="BA173" s="364"/>
      <c r="BB173" s="364"/>
      <c r="BC173" s="364"/>
      <c r="BD173" s="364"/>
      <c r="BE173" s="364"/>
      <c r="BF173" s="364"/>
      <c r="BG173" s="364"/>
      <c r="BH173" s="364"/>
      <c r="BI173" s="364"/>
      <c r="BJ173" s="364"/>
      <c r="BK173" s="364"/>
      <c r="BL173" s="364"/>
      <c r="BM173" s="364"/>
      <c r="BN173" s="364"/>
      <c r="BO173" s="364"/>
      <c r="BP173" s="364"/>
      <c r="BQ173" s="364"/>
      <c r="BR173" s="364"/>
      <c r="BS173" s="364"/>
      <c r="BT173" s="364"/>
      <c r="BU173" s="364"/>
      <c r="BV173" s="364"/>
      <c r="BW173" s="364"/>
      <c r="BX173" s="364"/>
      <c r="BY173" s="364"/>
      <c r="BZ173" s="364"/>
      <c r="CA173" s="364"/>
      <c r="CB173" s="364"/>
      <c r="CC173" s="323"/>
      <c r="CD173" s="365"/>
      <c r="CE173" s="365"/>
      <c r="CF173" s="365"/>
      <c r="CG173" s="365"/>
      <c r="CH173" s="365"/>
      <c r="CI173" s="364"/>
      <c r="CJ173" s="365"/>
      <c r="CK173" s="365"/>
      <c r="CL173" s="365"/>
      <c r="CM173" s="365"/>
      <c r="CN173" s="365"/>
      <c r="CO173" s="365"/>
      <c r="CP173" s="365"/>
      <c r="CQ173" s="365"/>
      <c r="CR173" s="365"/>
      <c r="CS173" s="365"/>
      <c r="CT173" s="365"/>
      <c r="CU173" s="365"/>
      <c r="CV173" s="365"/>
      <c r="CW173" s="365"/>
      <c r="CX173" s="365"/>
      <c r="CY173" s="365"/>
      <c r="CZ173" s="365"/>
      <c r="DA173" s="365"/>
      <c r="DB173" s="365"/>
      <c r="DC173" s="365"/>
      <c r="DD173" s="365"/>
      <c r="DE173" s="365"/>
      <c r="DF173" s="365"/>
      <c r="DG173" s="365"/>
      <c r="DH173" s="365"/>
      <c r="DI173" s="365"/>
      <c r="DJ173" s="365" t="s">
        <v>234</v>
      </c>
      <c r="DK173" s="365"/>
      <c r="DL173" s="365"/>
      <c r="DM173" s="365"/>
      <c r="DN173" s="365"/>
      <c r="DO173" s="365"/>
      <c r="DP173" s="365"/>
      <c r="DQ173" s="345"/>
      <c r="DR173" s="366">
        <v>96.6</v>
      </c>
      <c r="DS173" s="366"/>
      <c r="DT173" s="366"/>
      <c r="DU173" s="367"/>
      <c r="DV173" s="367"/>
      <c r="DW173" s="367"/>
      <c r="DX173" s="367"/>
      <c r="DY173" s="367"/>
      <c r="DZ173" s="367"/>
      <c r="EA173" s="367"/>
      <c r="EB173" s="367"/>
      <c r="EC173" s="367"/>
      <c r="ED173" s="367"/>
      <c r="EE173" s="367"/>
      <c r="EF173" s="367"/>
      <c r="EG173" s="367"/>
      <c r="EH173" s="367"/>
      <c r="EI173" s="367"/>
      <c r="EJ173" s="367"/>
      <c r="EK173" s="367"/>
      <c r="EL173" s="368">
        <v>4</v>
      </c>
      <c r="EM173" s="367" t="s">
        <v>27</v>
      </c>
      <c r="EN173" s="367"/>
      <c r="EO173" s="368"/>
      <c r="EP173" s="367"/>
      <c r="EQ173" s="369"/>
      <c r="ER173" s="368">
        <v>4</v>
      </c>
      <c r="ES173" s="367" t="s">
        <v>27</v>
      </c>
      <c r="ET173" s="367"/>
      <c r="EU173" s="368">
        <v>4</v>
      </c>
      <c r="EV173" s="367" t="s">
        <v>27</v>
      </c>
      <c r="EW173" s="369"/>
      <c r="EX173" s="368">
        <v>2</v>
      </c>
      <c r="EY173" s="367" t="s">
        <v>27</v>
      </c>
      <c r="EZ173" s="367"/>
      <c r="FA173" s="368">
        <v>2</v>
      </c>
      <c r="FB173" s="367" t="s">
        <v>27</v>
      </c>
      <c r="FC173" s="367"/>
      <c r="FD173" s="368">
        <v>2</v>
      </c>
      <c r="FE173" s="367" t="s">
        <v>27</v>
      </c>
      <c r="FF173" s="367"/>
      <c r="FG173" s="368">
        <v>2</v>
      </c>
      <c r="FH173" s="367" t="s">
        <v>27</v>
      </c>
      <c r="FI173" s="367"/>
      <c r="FJ173" s="368">
        <v>4</v>
      </c>
      <c r="FK173" s="367" t="s">
        <v>27</v>
      </c>
      <c r="FL173" s="369"/>
      <c r="FM173" s="368">
        <v>2</v>
      </c>
      <c r="FN173" s="367" t="s">
        <v>27</v>
      </c>
      <c r="FO173" s="367"/>
      <c r="FP173" s="370"/>
      <c r="FQ173" s="371"/>
      <c r="FR173" s="371"/>
      <c r="FS173" s="370"/>
      <c r="FT173" s="371"/>
      <c r="FU173" s="371"/>
      <c r="FV173" s="370"/>
      <c r="FW173" s="371"/>
      <c r="FX173" s="371"/>
      <c r="FY173" s="370"/>
      <c r="FZ173" s="371"/>
      <c r="GA173" s="371"/>
      <c r="GB173" s="370"/>
      <c r="GC173" s="371"/>
      <c r="GD173" s="371"/>
      <c r="GE173" s="370"/>
      <c r="GF173" s="371"/>
      <c r="GG173" s="371"/>
      <c r="GH173" s="370"/>
      <c r="GI173" s="371"/>
      <c r="GJ173" s="371"/>
      <c r="GK173" s="370"/>
      <c r="GL173" s="371"/>
      <c r="GM173" s="371"/>
      <c r="GN173" s="370"/>
      <c r="GO173" s="371"/>
      <c r="GP173" s="371"/>
      <c r="GQ173" s="370"/>
      <c r="GR173" s="371"/>
      <c r="GS173" s="372"/>
      <c r="GT173" s="333"/>
      <c r="GU173" s="373"/>
      <c r="GV173" s="373"/>
      <c r="GW173" s="373"/>
      <c r="GX173" s="373"/>
      <c r="GY173" s="374"/>
      <c r="GZ173" s="333"/>
      <c r="HA173" s="373"/>
      <c r="HB173" s="373"/>
      <c r="HC173" s="373"/>
      <c r="HD173" s="373"/>
      <c r="HE173" s="373"/>
      <c r="HF173" s="333"/>
      <c r="HG173" s="373"/>
      <c r="HH173" s="373"/>
      <c r="HI173" s="373"/>
      <c r="HJ173" s="373"/>
      <c r="HK173" s="373"/>
      <c r="HL173" s="373"/>
      <c r="HM173" s="373"/>
      <c r="HN173" s="373"/>
      <c r="HO173" s="373"/>
      <c r="HP173" s="373"/>
      <c r="HQ173" s="373"/>
      <c r="HR173" s="373"/>
      <c r="HS173" s="373"/>
      <c r="HT173" s="373"/>
      <c r="HU173" s="373"/>
      <c r="HV173" s="373"/>
      <c r="HW173" s="373"/>
      <c r="HX173" s="96">
        <f>EL173</f>
        <v>4</v>
      </c>
      <c r="HY173" s="76"/>
      <c r="HZ173" s="73"/>
      <c r="IA173" s="38">
        <f>SUM(HY173:HZ173)</f>
        <v>0</v>
      </c>
      <c r="IB173" s="91">
        <f>HX173*HZ173</f>
        <v>0</v>
      </c>
      <c r="IE173" s="31">
        <f>EL173</f>
        <v>4</v>
      </c>
      <c r="IH173" s="97">
        <f>HZ173*IE173</f>
        <v>0</v>
      </c>
      <c r="JQ173" s="4"/>
      <c r="JX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</row>
    <row r="174" spans="1:797" s="243" customFormat="1" ht="3.75" hidden="1" customHeight="1">
      <c r="A174" s="236"/>
      <c r="B174" s="237"/>
      <c r="C174" s="355" t="s">
        <v>235</v>
      </c>
      <c r="D174" s="356"/>
      <c r="E174" s="357"/>
      <c r="F174" s="358"/>
      <c r="G174" s="358"/>
      <c r="H174" s="358"/>
      <c r="I174" s="358"/>
      <c r="J174" s="358"/>
      <c r="K174" s="358"/>
      <c r="L174" s="358"/>
      <c r="M174" s="358"/>
      <c r="N174" s="358"/>
      <c r="O174" s="359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  <c r="AA174" s="358"/>
      <c r="AB174" s="358"/>
      <c r="AC174" s="358"/>
      <c r="AD174" s="358"/>
      <c r="AE174" s="358"/>
      <c r="AF174" s="358"/>
      <c r="AG174" s="358"/>
      <c r="AH174" s="358"/>
      <c r="AI174" s="358"/>
      <c r="AJ174" s="358"/>
      <c r="AK174" s="358"/>
      <c r="AL174" s="358"/>
      <c r="AM174" s="358"/>
      <c r="AN174" s="358"/>
      <c r="AO174" s="358"/>
      <c r="AP174" s="358"/>
      <c r="AQ174" s="358"/>
      <c r="AR174" s="358"/>
      <c r="AS174" s="358"/>
      <c r="AT174" s="360"/>
      <c r="AU174" s="360"/>
      <c r="AV174" s="360"/>
      <c r="AW174" s="360"/>
      <c r="AX174" s="361"/>
      <c r="AY174" s="362"/>
      <c r="AZ174" s="363"/>
      <c r="BA174" s="364"/>
      <c r="BB174" s="364"/>
      <c r="BC174" s="364"/>
      <c r="BD174" s="364"/>
      <c r="BE174" s="364"/>
      <c r="BF174" s="364"/>
      <c r="BG174" s="364"/>
      <c r="BH174" s="364"/>
      <c r="BI174" s="364"/>
      <c r="BJ174" s="364"/>
      <c r="BK174" s="364"/>
      <c r="BL174" s="364"/>
      <c r="BM174" s="364"/>
      <c r="BN174" s="364"/>
      <c r="BO174" s="364"/>
      <c r="BP174" s="364"/>
      <c r="BQ174" s="364"/>
      <c r="BR174" s="364"/>
      <c r="BS174" s="364"/>
      <c r="BT174" s="364"/>
      <c r="BU174" s="364"/>
      <c r="BV174" s="364"/>
      <c r="BW174" s="364"/>
      <c r="BX174" s="364"/>
      <c r="BY174" s="364"/>
      <c r="BZ174" s="364"/>
      <c r="CA174" s="364"/>
      <c r="CB174" s="364"/>
      <c r="CC174" s="323"/>
      <c r="CD174" s="365"/>
      <c r="CE174" s="365"/>
      <c r="CF174" s="365"/>
      <c r="CG174" s="365"/>
      <c r="CH174" s="365"/>
      <c r="CI174" s="364"/>
      <c r="CJ174" s="365"/>
      <c r="CK174" s="365"/>
      <c r="CL174" s="365"/>
      <c r="CM174" s="365"/>
      <c r="CN174" s="365"/>
      <c r="CO174" s="365"/>
      <c r="CP174" s="365"/>
      <c r="CQ174" s="365"/>
      <c r="CR174" s="365"/>
      <c r="CS174" s="365"/>
      <c r="CT174" s="365"/>
      <c r="CU174" s="365"/>
      <c r="CV174" s="365"/>
      <c r="CW174" s="365"/>
      <c r="CX174" s="365"/>
      <c r="CY174" s="365"/>
      <c r="CZ174" s="365"/>
      <c r="DA174" s="365"/>
      <c r="DB174" s="365"/>
      <c r="DC174" s="365"/>
      <c r="DD174" s="365"/>
      <c r="DE174" s="365"/>
      <c r="DF174" s="365"/>
      <c r="DG174" s="365"/>
      <c r="DH174" s="365"/>
      <c r="DI174" s="365"/>
      <c r="DJ174" s="365" t="s">
        <v>236</v>
      </c>
      <c r="DK174" s="365"/>
      <c r="DL174" s="365"/>
      <c r="DM174" s="365"/>
      <c r="DN174" s="365"/>
      <c r="DO174" s="365"/>
      <c r="DP174" s="365"/>
      <c r="DQ174" s="345"/>
      <c r="DR174" s="366"/>
      <c r="DS174" s="366"/>
      <c r="DT174" s="366"/>
      <c r="DU174" s="367"/>
      <c r="DV174" s="367"/>
      <c r="DW174" s="367"/>
      <c r="DX174" s="367"/>
      <c r="DY174" s="367"/>
      <c r="DZ174" s="367"/>
      <c r="EA174" s="367"/>
      <c r="EB174" s="367"/>
      <c r="EC174" s="367"/>
      <c r="ED174" s="367"/>
      <c r="EE174" s="367"/>
      <c r="EF174" s="367"/>
      <c r="EG174" s="367"/>
      <c r="EH174" s="367"/>
      <c r="EI174" s="367"/>
      <c r="EJ174" s="367"/>
      <c r="EK174" s="367"/>
      <c r="EL174" s="368">
        <v>4</v>
      </c>
      <c r="EM174" s="367" t="s">
        <v>27</v>
      </c>
      <c r="EN174" s="367"/>
      <c r="EO174" s="368"/>
      <c r="EP174" s="367"/>
      <c r="EQ174" s="369"/>
      <c r="ER174" s="368">
        <v>4</v>
      </c>
      <c r="ES174" s="367" t="s">
        <v>27</v>
      </c>
      <c r="ET174" s="367"/>
      <c r="EU174" s="368"/>
      <c r="EV174" s="367"/>
      <c r="EW174" s="369"/>
      <c r="EX174" s="368">
        <v>0</v>
      </c>
      <c r="EY174" s="367" t="s">
        <v>27</v>
      </c>
      <c r="EZ174" s="367"/>
      <c r="FA174" s="368">
        <v>0</v>
      </c>
      <c r="FB174" s="367" t="s">
        <v>27</v>
      </c>
      <c r="FC174" s="367"/>
      <c r="FD174" s="368">
        <v>0</v>
      </c>
      <c r="FE174" s="367" t="s">
        <v>27</v>
      </c>
      <c r="FF174" s="367"/>
      <c r="FG174" s="368">
        <v>0</v>
      </c>
      <c r="FH174" s="367" t="s">
        <v>27</v>
      </c>
      <c r="FI174" s="367"/>
      <c r="FJ174" s="368">
        <v>0</v>
      </c>
      <c r="FK174" s="367" t="s">
        <v>27</v>
      </c>
      <c r="FL174" s="369"/>
      <c r="FM174" s="368"/>
      <c r="FN174" s="367" t="s">
        <v>27</v>
      </c>
      <c r="FO174" s="367"/>
      <c r="FP174" s="370"/>
      <c r="FQ174" s="371"/>
      <c r="FR174" s="371"/>
      <c r="FS174" s="370"/>
      <c r="FT174" s="371"/>
      <c r="FU174" s="371"/>
      <c r="FV174" s="370"/>
      <c r="FW174" s="371"/>
      <c r="FX174" s="371"/>
      <c r="FY174" s="370"/>
      <c r="FZ174" s="371"/>
      <c r="GA174" s="371"/>
      <c r="GB174" s="370"/>
      <c r="GC174" s="371"/>
      <c r="GD174" s="371"/>
      <c r="GE174" s="370"/>
      <c r="GF174" s="371"/>
      <c r="GG174" s="371"/>
      <c r="GH174" s="370"/>
      <c r="GI174" s="371"/>
      <c r="GJ174" s="371"/>
      <c r="GK174" s="370"/>
      <c r="GL174" s="371"/>
      <c r="GM174" s="371"/>
      <c r="GN174" s="370"/>
      <c r="GO174" s="371"/>
      <c r="GP174" s="371"/>
      <c r="GQ174" s="370"/>
      <c r="GR174" s="371"/>
      <c r="GS174" s="372"/>
      <c r="GT174" s="333"/>
      <c r="GU174" s="373"/>
      <c r="GV174" s="373"/>
      <c r="GW174" s="373"/>
      <c r="GX174" s="373"/>
      <c r="GY174" s="374"/>
      <c r="GZ174" s="333"/>
      <c r="HA174" s="373"/>
      <c r="HB174" s="373"/>
      <c r="HC174" s="373"/>
      <c r="HD174" s="373"/>
      <c r="HE174" s="373"/>
      <c r="HF174" s="333"/>
      <c r="HG174" s="373"/>
      <c r="HH174" s="373"/>
      <c r="HI174" s="373"/>
      <c r="HJ174" s="373"/>
      <c r="HK174" s="373"/>
      <c r="HL174" s="373"/>
      <c r="HM174" s="373"/>
      <c r="HN174" s="373"/>
      <c r="HO174" s="373"/>
      <c r="HP174" s="373"/>
      <c r="HQ174" s="373"/>
      <c r="HR174" s="373"/>
      <c r="HS174" s="373"/>
      <c r="HT174" s="373"/>
      <c r="HU174" s="373"/>
      <c r="HV174" s="373"/>
      <c r="HW174" s="373"/>
      <c r="HX174" s="240"/>
      <c r="HY174" s="241"/>
      <c r="HZ174" s="242"/>
      <c r="IB174" s="244"/>
      <c r="IE174" s="31"/>
      <c r="IG174" s="244"/>
      <c r="IH174" s="245"/>
      <c r="II174" s="245"/>
    </row>
    <row r="175" spans="1:797" s="243" customFormat="1" ht="17.45" hidden="1" customHeight="1">
      <c r="A175" s="236"/>
      <c r="B175" s="237"/>
      <c r="C175" s="355" t="s">
        <v>237</v>
      </c>
      <c r="D175" s="356"/>
      <c r="E175" s="357"/>
      <c r="F175" s="358"/>
      <c r="G175" s="358"/>
      <c r="H175" s="358"/>
      <c r="I175" s="358"/>
      <c r="J175" s="358"/>
      <c r="K175" s="358"/>
      <c r="L175" s="358"/>
      <c r="M175" s="358"/>
      <c r="N175" s="358"/>
      <c r="O175" s="359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58"/>
      <c r="AC175" s="358"/>
      <c r="AD175" s="358"/>
      <c r="AE175" s="358"/>
      <c r="AF175" s="358"/>
      <c r="AG175" s="358"/>
      <c r="AH175" s="358"/>
      <c r="AI175" s="358"/>
      <c r="AJ175" s="358"/>
      <c r="AK175" s="358"/>
      <c r="AL175" s="358"/>
      <c r="AM175" s="358"/>
      <c r="AN175" s="358"/>
      <c r="AO175" s="358"/>
      <c r="AP175" s="358"/>
      <c r="AQ175" s="358"/>
      <c r="AR175" s="358"/>
      <c r="AS175" s="358"/>
      <c r="AT175" s="360"/>
      <c r="AU175" s="360"/>
      <c r="AV175" s="360"/>
      <c r="AW175" s="360"/>
      <c r="AX175" s="361"/>
      <c r="AY175" s="362"/>
      <c r="AZ175" s="363"/>
      <c r="BA175" s="364"/>
      <c r="BB175" s="364"/>
      <c r="BC175" s="364"/>
      <c r="BD175" s="364"/>
      <c r="BE175" s="364"/>
      <c r="BF175" s="364"/>
      <c r="BG175" s="364"/>
      <c r="BH175" s="364"/>
      <c r="BI175" s="364"/>
      <c r="BJ175" s="364"/>
      <c r="BK175" s="364"/>
      <c r="BL175" s="364"/>
      <c r="BM175" s="364"/>
      <c r="BN175" s="364"/>
      <c r="BO175" s="364"/>
      <c r="BP175" s="364"/>
      <c r="BQ175" s="364"/>
      <c r="BR175" s="364"/>
      <c r="BS175" s="364"/>
      <c r="BT175" s="364"/>
      <c r="BU175" s="364"/>
      <c r="BV175" s="364"/>
      <c r="BW175" s="364"/>
      <c r="BX175" s="364"/>
      <c r="BY175" s="364"/>
      <c r="BZ175" s="364"/>
      <c r="CA175" s="364"/>
      <c r="CB175" s="364"/>
      <c r="CC175" s="323"/>
      <c r="CD175" s="365"/>
      <c r="CE175" s="365"/>
      <c r="CF175" s="365"/>
      <c r="CG175" s="365"/>
      <c r="CH175" s="365"/>
      <c r="CI175" s="364"/>
      <c r="CJ175" s="365"/>
      <c r="CK175" s="365"/>
      <c r="CL175" s="365"/>
      <c r="CM175" s="365"/>
      <c r="CN175" s="365"/>
      <c r="CO175" s="365"/>
      <c r="CP175" s="365"/>
      <c r="CQ175" s="365"/>
      <c r="CR175" s="365"/>
      <c r="CS175" s="365"/>
      <c r="CT175" s="365"/>
      <c r="CU175" s="365"/>
      <c r="CV175" s="365"/>
      <c r="CW175" s="365"/>
      <c r="CX175" s="365"/>
      <c r="CY175" s="365"/>
      <c r="CZ175" s="365"/>
      <c r="DA175" s="365"/>
      <c r="DB175" s="365"/>
      <c r="DC175" s="365"/>
      <c r="DD175" s="365"/>
      <c r="DE175" s="365"/>
      <c r="DF175" s="365"/>
      <c r="DG175" s="365"/>
      <c r="DH175" s="365"/>
      <c r="DI175" s="365"/>
      <c r="DJ175" s="365" t="s">
        <v>236</v>
      </c>
      <c r="DK175" s="365"/>
      <c r="DL175" s="365"/>
      <c r="DM175" s="365"/>
      <c r="DN175" s="365"/>
      <c r="DO175" s="365"/>
      <c r="DP175" s="365"/>
      <c r="DQ175" s="345"/>
      <c r="DR175" s="366">
        <v>224.4</v>
      </c>
      <c r="DS175" s="366"/>
      <c r="DT175" s="366"/>
      <c r="DU175" s="367"/>
      <c r="DV175" s="367"/>
      <c r="DW175" s="367"/>
      <c r="DX175" s="367"/>
      <c r="DY175" s="367"/>
      <c r="DZ175" s="367"/>
      <c r="EA175" s="367"/>
      <c r="EB175" s="367"/>
      <c r="EC175" s="367"/>
      <c r="ED175" s="367"/>
      <c r="EE175" s="367"/>
      <c r="EF175" s="367"/>
      <c r="EG175" s="367"/>
      <c r="EH175" s="367"/>
      <c r="EI175" s="367"/>
      <c r="EJ175" s="367"/>
      <c r="EK175" s="367"/>
      <c r="EL175" s="368">
        <v>4</v>
      </c>
      <c r="EM175" s="367" t="s">
        <v>27</v>
      </c>
      <c r="EN175" s="367"/>
      <c r="EO175" s="368"/>
      <c r="EP175" s="367"/>
      <c r="EQ175" s="369"/>
      <c r="ER175" s="368">
        <v>4</v>
      </c>
      <c r="ES175" s="367" t="s">
        <v>27</v>
      </c>
      <c r="ET175" s="367"/>
      <c r="EU175" s="368"/>
      <c r="EV175" s="367"/>
      <c r="EW175" s="369"/>
      <c r="EX175" s="368">
        <v>0</v>
      </c>
      <c r="EY175" s="367" t="s">
        <v>27</v>
      </c>
      <c r="EZ175" s="367"/>
      <c r="FA175" s="368">
        <v>0</v>
      </c>
      <c r="FB175" s="367" t="s">
        <v>27</v>
      </c>
      <c r="FC175" s="367"/>
      <c r="FD175" s="368">
        <v>0</v>
      </c>
      <c r="FE175" s="367" t="s">
        <v>27</v>
      </c>
      <c r="FF175" s="367"/>
      <c r="FG175" s="368">
        <v>0</v>
      </c>
      <c r="FH175" s="367" t="s">
        <v>27</v>
      </c>
      <c r="FI175" s="367"/>
      <c r="FJ175" s="368">
        <v>0</v>
      </c>
      <c r="FK175" s="367" t="s">
        <v>27</v>
      </c>
      <c r="FL175" s="369"/>
      <c r="FM175" s="368"/>
      <c r="FN175" s="367" t="s">
        <v>27</v>
      </c>
      <c r="FO175" s="367"/>
      <c r="FP175" s="370"/>
      <c r="FQ175" s="371"/>
      <c r="FR175" s="371"/>
      <c r="FS175" s="370"/>
      <c r="FT175" s="371"/>
      <c r="FU175" s="371"/>
      <c r="FV175" s="370"/>
      <c r="FW175" s="371"/>
      <c r="FX175" s="371"/>
      <c r="FY175" s="370"/>
      <c r="FZ175" s="371"/>
      <c r="GA175" s="371"/>
      <c r="GB175" s="370"/>
      <c r="GC175" s="371"/>
      <c r="GD175" s="371"/>
      <c r="GE175" s="370"/>
      <c r="GF175" s="371"/>
      <c r="GG175" s="371"/>
      <c r="GH175" s="370"/>
      <c r="GI175" s="371"/>
      <c r="GJ175" s="371"/>
      <c r="GK175" s="370"/>
      <c r="GL175" s="371"/>
      <c r="GM175" s="371"/>
      <c r="GN175" s="370"/>
      <c r="GO175" s="371"/>
      <c r="GP175" s="371"/>
      <c r="GQ175" s="370"/>
      <c r="GR175" s="371"/>
      <c r="GS175" s="372"/>
      <c r="GT175" s="333"/>
      <c r="GU175" s="373"/>
      <c r="GV175" s="373"/>
      <c r="GW175" s="373"/>
      <c r="GX175" s="373"/>
      <c r="GY175" s="374"/>
      <c r="GZ175" s="333"/>
      <c r="HA175" s="373"/>
      <c r="HB175" s="373"/>
      <c r="HC175" s="373"/>
      <c r="HD175" s="373"/>
      <c r="HE175" s="373"/>
      <c r="HF175" s="333"/>
      <c r="HG175" s="373"/>
      <c r="HH175" s="373"/>
      <c r="HI175" s="373"/>
      <c r="HJ175" s="373"/>
      <c r="HK175" s="373"/>
      <c r="HL175" s="373"/>
      <c r="HM175" s="373"/>
      <c r="HN175" s="373"/>
      <c r="HO175" s="373"/>
      <c r="HP175" s="373"/>
      <c r="HQ175" s="373"/>
      <c r="HR175" s="373"/>
      <c r="HS175" s="373"/>
      <c r="HT175" s="373"/>
      <c r="HU175" s="373"/>
      <c r="HV175" s="373"/>
      <c r="HW175" s="373"/>
      <c r="HX175" s="240"/>
      <c r="HY175" s="241"/>
      <c r="HZ175" s="242"/>
      <c r="IB175" s="244"/>
      <c r="IE175" s="31"/>
      <c r="IG175" s="244"/>
      <c r="IH175" s="245"/>
      <c r="II175" s="245"/>
    </row>
    <row r="176" spans="1:797" s="243" customFormat="1" ht="17.45" hidden="1" customHeight="1">
      <c r="A176" s="236"/>
      <c r="B176" s="237"/>
      <c r="C176" s="246"/>
      <c r="D176" s="247"/>
      <c r="E176" s="248"/>
      <c r="F176" s="249"/>
      <c r="G176" s="249"/>
      <c r="H176" s="249"/>
      <c r="I176" s="249"/>
      <c r="J176" s="249"/>
      <c r="K176" s="220"/>
      <c r="L176" s="220"/>
      <c r="M176" s="220"/>
      <c r="N176" s="220"/>
      <c r="O176" s="221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1"/>
      <c r="AW176" s="221"/>
      <c r="AX176" s="221"/>
      <c r="AY176" s="222"/>
      <c r="AZ176" s="223"/>
      <c r="BA176" s="224"/>
      <c r="BB176" s="225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  <c r="BP176" s="224"/>
      <c r="BQ176" s="224"/>
      <c r="BR176" s="224"/>
      <c r="BS176" s="224"/>
      <c r="BT176" s="224"/>
      <c r="BU176" s="224"/>
      <c r="BV176" s="224"/>
      <c r="BW176" s="224"/>
      <c r="BX176" s="224"/>
      <c r="BY176" s="224"/>
      <c r="BZ176" s="224"/>
      <c r="CA176" s="224"/>
      <c r="CB176" s="224"/>
      <c r="CC176" s="226"/>
      <c r="CD176" s="226"/>
      <c r="CE176" s="226"/>
      <c r="CF176" s="226"/>
      <c r="CG176" s="226"/>
      <c r="CH176" s="226"/>
      <c r="CI176" s="227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38"/>
      <c r="DR176" s="239"/>
      <c r="DS176" s="228"/>
      <c r="DT176" s="228"/>
      <c r="DU176" s="228"/>
      <c r="DV176" s="228"/>
      <c r="DW176" s="228"/>
      <c r="DX176" s="228"/>
      <c r="DY176" s="228"/>
      <c r="DZ176" s="228"/>
      <c r="EA176" s="228"/>
      <c r="EB176" s="228"/>
      <c r="EC176" s="228"/>
      <c r="ED176" s="228"/>
      <c r="EE176" s="228"/>
      <c r="EF176" s="228"/>
      <c r="EG176" s="228"/>
      <c r="EH176" s="228"/>
      <c r="EI176" s="228"/>
      <c r="EJ176" s="228"/>
      <c r="EK176" s="228"/>
      <c r="EL176" s="229"/>
      <c r="EM176" s="230"/>
      <c r="EN176" s="230"/>
      <c r="EO176" s="229"/>
      <c r="EP176" s="230"/>
      <c r="EQ176" s="231"/>
      <c r="ER176" s="229"/>
      <c r="ES176" s="230"/>
      <c r="ET176" s="230"/>
      <c r="EU176" s="229"/>
      <c r="EV176" s="230"/>
      <c r="EW176" s="230"/>
      <c r="EX176" s="229"/>
      <c r="EY176" s="230"/>
      <c r="EZ176" s="230"/>
      <c r="FA176" s="229"/>
      <c r="FB176" s="230"/>
      <c r="FC176" s="230"/>
      <c r="FD176" s="232"/>
      <c r="FE176" s="232"/>
      <c r="FF176" s="232"/>
      <c r="FG176" s="232"/>
      <c r="FH176" s="232"/>
      <c r="FI176" s="232"/>
      <c r="FJ176" s="232"/>
      <c r="FK176" s="232"/>
      <c r="FL176" s="232"/>
      <c r="FM176" s="232"/>
      <c r="FN176" s="232"/>
      <c r="FO176" s="232"/>
      <c r="FP176" s="232"/>
      <c r="FQ176" s="232"/>
      <c r="FR176" s="232"/>
      <c r="FS176" s="232"/>
      <c r="FT176" s="232"/>
      <c r="FU176" s="232"/>
      <c r="FV176" s="232"/>
      <c r="FW176" s="232"/>
      <c r="FX176" s="232"/>
      <c r="FY176" s="232"/>
      <c r="FZ176" s="232"/>
      <c r="GA176" s="232"/>
      <c r="GB176" s="232"/>
      <c r="GC176" s="232"/>
      <c r="GD176" s="232"/>
      <c r="GE176" s="232"/>
      <c r="GF176" s="232"/>
      <c r="GG176" s="232"/>
      <c r="GH176" s="232"/>
      <c r="GI176" s="232"/>
      <c r="GJ176" s="232"/>
      <c r="GK176" s="232"/>
      <c r="GL176" s="232"/>
      <c r="GM176" s="232"/>
      <c r="GN176" s="232"/>
      <c r="GO176" s="232"/>
      <c r="GP176" s="232"/>
      <c r="GQ176" s="232"/>
      <c r="GR176" s="232"/>
      <c r="GS176" s="232"/>
      <c r="GT176" s="233"/>
      <c r="GU176" s="234"/>
      <c r="GV176" s="234"/>
      <c r="GW176" s="234"/>
      <c r="GX176" s="234"/>
      <c r="GY176" s="234"/>
      <c r="GZ176" s="233"/>
      <c r="HA176" s="233"/>
      <c r="HB176" s="233"/>
      <c r="HC176" s="234"/>
      <c r="HD176" s="234"/>
      <c r="HE176" s="234"/>
      <c r="HF176" s="233"/>
      <c r="HG176" s="233"/>
      <c r="HH176" s="233"/>
      <c r="HI176" s="233"/>
      <c r="HJ176" s="235"/>
      <c r="HK176" s="235"/>
      <c r="HL176" s="235"/>
      <c r="HM176" s="235"/>
      <c r="HN176" s="235"/>
      <c r="HO176" s="235"/>
      <c r="HP176" s="235"/>
      <c r="HQ176" s="235"/>
      <c r="HR176" s="235"/>
      <c r="HS176" s="235"/>
      <c r="HT176" s="235"/>
      <c r="HU176" s="235"/>
      <c r="HV176" s="235"/>
      <c r="HW176" s="235"/>
      <c r="HX176" s="240"/>
      <c r="HY176" s="241"/>
      <c r="HZ176" s="242"/>
      <c r="IB176" s="244"/>
      <c r="IE176" s="31"/>
      <c r="IG176" s="244"/>
      <c r="IH176" s="245"/>
      <c r="II176" s="245"/>
    </row>
    <row r="177" spans="1:243" s="243" customFormat="1" ht="17.45" hidden="1" customHeight="1">
      <c r="A177" s="236"/>
      <c r="B177" s="237"/>
      <c r="C177" s="246"/>
      <c r="D177" s="247"/>
      <c r="E177" s="248"/>
      <c r="F177" s="249"/>
      <c r="G177" s="249"/>
      <c r="H177" s="249"/>
      <c r="I177" s="249"/>
      <c r="J177" s="249"/>
      <c r="K177" s="220"/>
      <c r="L177" s="220"/>
      <c r="M177" s="220"/>
      <c r="N177" s="220"/>
      <c r="O177" s="221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1"/>
      <c r="AW177" s="221"/>
      <c r="AX177" s="221"/>
      <c r="AY177" s="222"/>
      <c r="AZ177" s="223"/>
      <c r="BA177" s="224"/>
      <c r="BB177" s="225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6"/>
      <c r="CD177" s="226"/>
      <c r="CE177" s="226"/>
      <c r="CF177" s="226"/>
      <c r="CG177" s="226"/>
      <c r="CH177" s="226"/>
      <c r="CI177" s="227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38"/>
      <c r="DR177" s="239"/>
      <c r="DS177" s="228"/>
      <c r="DT177" s="228"/>
      <c r="DU177" s="228"/>
      <c r="DV177" s="228"/>
      <c r="DW177" s="228"/>
      <c r="DX177" s="228"/>
      <c r="DY177" s="228"/>
      <c r="DZ177" s="228"/>
      <c r="EA177" s="228"/>
      <c r="EB177" s="228"/>
      <c r="EC177" s="228"/>
      <c r="ED177" s="228"/>
      <c r="EE177" s="228"/>
      <c r="EF177" s="228"/>
      <c r="EG177" s="228"/>
      <c r="EH177" s="228"/>
      <c r="EI177" s="228"/>
      <c r="EJ177" s="228"/>
      <c r="EK177" s="228"/>
      <c r="EL177" s="229"/>
      <c r="EM177" s="230"/>
      <c r="EN177" s="230"/>
      <c r="EO177" s="229"/>
      <c r="EP177" s="230"/>
      <c r="EQ177" s="231"/>
      <c r="ER177" s="229"/>
      <c r="ES177" s="230"/>
      <c r="ET177" s="230"/>
      <c r="EU177" s="229"/>
      <c r="EV177" s="230"/>
      <c r="EW177" s="230"/>
      <c r="EX177" s="229"/>
      <c r="EY177" s="230"/>
      <c r="EZ177" s="230"/>
      <c r="FA177" s="229"/>
      <c r="FB177" s="230"/>
      <c r="FC177" s="230"/>
      <c r="FD177" s="232"/>
      <c r="FE177" s="232"/>
      <c r="FF177" s="232"/>
      <c r="FG177" s="232"/>
      <c r="FH177" s="232"/>
      <c r="FI177" s="232"/>
      <c r="FJ177" s="232"/>
      <c r="FK177" s="232"/>
      <c r="FL177" s="232"/>
      <c r="FM177" s="232"/>
      <c r="FN177" s="232"/>
      <c r="FO177" s="232"/>
      <c r="FP177" s="232"/>
      <c r="FQ177" s="232"/>
      <c r="FR177" s="232"/>
      <c r="FS177" s="232"/>
      <c r="FT177" s="232"/>
      <c r="FU177" s="232"/>
      <c r="FV177" s="232"/>
      <c r="FW177" s="232"/>
      <c r="FX177" s="232"/>
      <c r="FY177" s="232"/>
      <c r="FZ177" s="232"/>
      <c r="GA177" s="232"/>
      <c r="GB177" s="232"/>
      <c r="GC177" s="232"/>
      <c r="GD177" s="232"/>
      <c r="GE177" s="232"/>
      <c r="GF177" s="232"/>
      <c r="GG177" s="232"/>
      <c r="GH177" s="232"/>
      <c r="GI177" s="232"/>
      <c r="GJ177" s="232"/>
      <c r="GK177" s="232"/>
      <c r="GL177" s="232"/>
      <c r="GM177" s="232"/>
      <c r="GN177" s="232"/>
      <c r="GO177" s="232"/>
      <c r="GP177" s="232"/>
      <c r="GQ177" s="232"/>
      <c r="GR177" s="232"/>
      <c r="GS177" s="232"/>
      <c r="GT177" s="233"/>
      <c r="GU177" s="234"/>
      <c r="GV177" s="234"/>
      <c r="GW177" s="234"/>
      <c r="GX177" s="234"/>
      <c r="GY177" s="234"/>
      <c r="GZ177" s="233"/>
      <c r="HA177" s="233"/>
      <c r="HB177" s="233"/>
      <c r="HC177" s="234"/>
      <c r="HD177" s="234"/>
      <c r="HE177" s="234"/>
      <c r="HF177" s="233"/>
      <c r="HG177" s="233"/>
      <c r="HH177" s="233"/>
      <c r="HI177" s="233"/>
      <c r="HJ177" s="235"/>
      <c r="HK177" s="235"/>
      <c r="HL177" s="235"/>
      <c r="HM177" s="235"/>
      <c r="HN177" s="235"/>
      <c r="HO177" s="235"/>
      <c r="HP177" s="235"/>
      <c r="HQ177" s="235"/>
      <c r="HR177" s="235"/>
      <c r="HS177" s="235"/>
      <c r="HT177" s="235"/>
      <c r="HU177" s="235"/>
      <c r="HV177" s="235"/>
      <c r="HW177" s="235"/>
      <c r="HX177" s="240"/>
      <c r="HY177" s="241"/>
      <c r="HZ177" s="242"/>
      <c r="IB177" s="244"/>
      <c r="IE177" s="31"/>
      <c r="IG177" s="244"/>
      <c r="IH177" s="245"/>
      <c r="II177" s="245"/>
    </row>
    <row r="178" spans="1:243" s="243" customFormat="1" ht="17.45" hidden="1" customHeight="1">
      <c r="A178" s="236"/>
      <c r="B178" s="237"/>
      <c r="C178" s="246"/>
      <c r="D178" s="247"/>
      <c r="E178" s="248"/>
      <c r="F178" s="249"/>
      <c r="G178" s="249"/>
      <c r="H178" s="249"/>
      <c r="I178" s="249"/>
      <c r="J178" s="249"/>
      <c r="K178" s="220"/>
      <c r="L178" s="220"/>
      <c r="M178" s="220"/>
      <c r="N178" s="220"/>
      <c r="O178" s="221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1"/>
      <c r="AW178" s="221"/>
      <c r="AX178" s="221"/>
      <c r="AY178" s="222"/>
      <c r="AZ178" s="223"/>
      <c r="BA178" s="224"/>
      <c r="BB178" s="225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6"/>
      <c r="CD178" s="226"/>
      <c r="CE178" s="226"/>
      <c r="CF178" s="226"/>
      <c r="CG178" s="226"/>
      <c r="CH178" s="226"/>
      <c r="CI178" s="227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38"/>
      <c r="DR178" s="239"/>
      <c r="DS178" s="228"/>
      <c r="DT178" s="228"/>
      <c r="DU178" s="228"/>
      <c r="DV178" s="228"/>
      <c r="DW178" s="228"/>
      <c r="DX178" s="228"/>
      <c r="DY178" s="228"/>
      <c r="DZ178" s="228"/>
      <c r="EA178" s="228"/>
      <c r="EB178" s="228"/>
      <c r="EC178" s="228"/>
      <c r="ED178" s="228"/>
      <c r="EE178" s="228"/>
      <c r="EF178" s="228"/>
      <c r="EG178" s="228"/>
      <c r="EH178" s="228"/>
      <c r="EI178" s="228"/>
      <c r="EJ178" s="228"/>
      <c r="EK178" s="228"/>
      <c r="EL178" s="229"/>
      <c r="EM178" s="230"/>
      <c r="EN178" s="230"/>
      <c r="EO178" s="229"/>
      <c r="EP178" s="230"/>
      <c r="EQ178" s="231"/>
      <c r="ER178" s="229"/>
      <c r="ES178" s="230"/>
      <c r="ET178" s="230"/>
      <c r="EU178" s="229"/>
      <c r="EV178" s="230"/>
      <c r="EW178" s="230"/>
      <c r="EX178" s="229"/>
      <c r="EY178" s="230"/>
      <c r="EZ178" s="230"/>
      <c r="FA178" s="229"/>
      <c r="FB178" s="230"/>
      <c r="FC178" s="230"/>
      <c r="FD178" s="232"/>
      <c r="FE178" s="232"/>
      <c r="FF178" s="232"/>
      <c r="FG178" s="232"/>
      <c r="FH178" s="232"/>
      <c r="FI178" s="232"/>
      <c r="FJ178" s="232"/>
      <c r="FK178" s="232"/>
      <c r="FL178" s="232"/>
      <c r="FM178" s="232"/>
      <c r="FN178" s="232"/>
      <c r="FO178" s="232"/>
      <c r="FP178" s="232"/>
      <c r="FQ178" s="232"/>
      <c r="FR178" s="232"/>
      <c r="FS178" s="232"/>
      <c r="FT178" s="232"/>
      <c r="FU178" s="232"/>
      <c r="FV178" s="232"/>
      <c r="FW178" s="232"/>
      <c r="FX178" s="232"/>
      <c r="FY178" s="232"/>
      <c r="FZ178" s="232"/>
      <c r="GA178" s="232"/>
      <c r="GB178" s="232"/>
      <c r="GC178" s="232"/>
      <c r="GD178" s="232"/>
      <c r="GE178" s="232"/>
      <c r="GF178" s="232"/>
      <c r="GG178" s="232"/>
      <c r="GH178" s="232"/>
      <c r="GI178" s="232"/>
      <c r="GJ178" s="232"/>
      <c r="GK178" s="232"/>
      <c r="GL178" s="232"/>
      <c r="GM178" s="232"/>
      <c r="GN178" s="232"/>
      <c r="GO178" s="232"/>
      <c r="GP178" s="232"/>
      <c r="GQ178" s="232"/>
      <c r="GR178" s="232"/>
      <c r="GS178" s="232"/>
      <c r="GT178" s="233"/>
      <c r="GU178" s="234"/>
      <c r="GV178" s="234"/>
      <c r="GW178" s="234"/>
      <c r="GX178" s="234"/>
      <c r="GY178" s="234"/>
      <c r="GZ178" s="233"/>
      <c r="HA178" s="233"/>
      <c r="HB178" s="233"/>
      <c r="HC178" s="234"/>
      <c r="HD178" s="234"/>
      <c r="HE178" s="234"/>
      <c r="HF178" s="233"/>
      <c r="HG178" s="233"/>
      <c r="HH178" s="233"/>
      <c r="HI178" s="233"/>
      <c r="HJ178" s="235"/>
      <c r="HK178" s="235"/>
      <c r="HL178" s="235"/>
      <c r="HM178" s="235"/>
      <c r="HN178" s="235"/>
      <c r="HO178" s="235"/>
      <c r="HP178" s="235"/>
      <c r="HQ178" s="235"/>
      <c r="HR178" s="235"/>
      <c r="HS178" s="235"/>
      <c r="HT178" s="235"/>
      <c r="HU178" s="235"/>
      <c r="HV178" s="235"/>
      <c r="HW178" s="235"/>
      <c r="HX178" s="240"/>
      <c r="HY178" s="241"/>
      <c r="HZ178" s="242"/>
      <c r="IB178" s="244"/>
      <c r="IE178" s="31"/>
      <c r="IG178" s="244"/>
      <c r="IH178" s="245"/>
      <c r="II178" s="245"/>
    </row>
    <row r="179" spans="1:243" s="243" customFormat="1" ht="17.45" hidden="1" customHeight="1">
      <c r="A179" s="236"/>
      <c r="B179" s="237"/>
      <c r="C179" s="246"/>
      <c r="D179" s="247"/>
      <c r="E179" s="248"/>
      <c r="F179" s="249"/>
      <c r="G179" s="249"/>
      <c r="H179" s="249"/>
      <c r="I179" s="249"/>
      <c r="J179" s="249"/>
      <c r="K179" s="220"/>
      <c r="L179" s="220"/>
      <c r="M179" s="220"/>
      <c r="N179" s="220"/>
      <c r="O179" s="221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1"/>
      <c r="AW179" s="221"/>
      <c r="AX179" s="221"/>
      <c r="AY179" s="222"/>
      <c r="AZ179" s="223"/>
      <c r="BA179" s="224"/>
      <c r="BB179" s="225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6"/>
      <c r="CD179" s="226"/>
      <c r="CE179" s="226"/>
      <c r="CF179" s="226"/>
      <c r="CG179" s="226"/>
      <c r="CH179" s="226"/>
      <c r="CI179" s="227"/>
      <c r="CJ179" s="226"/>
      <c r="CK179" s="226"/>
      <c r="CL179" s="226"/>
      <c r="CM179" s="226"/>
      <c r="CN179" s="226"/>
      <c r="CO179" s="226"/>
      <c r="CP179" s="226"/>
      <c r="CQ179" s="226"/>
      <c r="CR179" s="226"/>
      <c r="CS179" s="226"/>
      <c r="CT179" s="226"/>
      <c r="CU179" s="226"/>
      <c r="CV179" s="226"/>
      <c r="CW179" s="226"/>
      <c r="CX179" s="226"/>
      <c r="CY179" s="226"/>
      <c r="CZ179" s="226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38"/>
      <c r="DR179" s="239"/>
      <c r="DS179" s="228"/>
      <c r="DT179" s="228"/>
      <c r="DU179" s="228"/>
      <c r="DV179" s="228"/>
      <c r="DW179" s="228"/>
      <c r="DX179" s="228"/>
      <c r="DY179" s="228"/>
      <c r="DZ179" s="228"/>
      <c r="EA179" s="228"/>
      <c r="EB179" s="228"/>
      <c r="EC179" s="228"/>
      <c r="ED179" s="228"/>
      <c r="EE179" s="228"/>
      <c r="EF179" s="228"/>
      <c r="EG179" s="228"/>
      <c r="EH179" s="228"/>
      <c r="EI179" s="228"/>
      <c r="EJ179" s="228"/>
      <c r="EK179" s="228"/>
      <c r="EL179" s="229"/>
      <c r="EM179" s="230"/>
      <c r="EN179" s="230"/>
      <c r="EO179" s="229"/>
      <c r="EP179" s="230"/>
      <c r="EQ179" s="231"/>
      <c r="ER179" s="229"/>
      <c r="ES179" s="230"/>
      <c r="ET179" s="230"/>
      <c r="EU179" s="229"/>
      <c r="EV179" s="230"/>
      <c r="EW179" s="230"/>
      <c r="EX179" s="229"/>
      <c r="EY179" s="230"/>
      <c r="EZ179" s="230"/>
      <c r="FA179" s="229"/>
      <c r="FB179" s="230"/>
      <c r="FC179" s="230"/>
      <c r="FD179" s="232"/>
      <c r="FE179" s="232"/>
      <c r="FF179" s="232"/>
      <c r="FG179" s="232"/>
      <c r="FH179" s="232"/>
      <c r="FI179" s="232"/>
      <c r="FJ179" s="232"/>
      <c r="FK179" s="232"/>
      <c r="FL179" s="232"/>
      <c r="FM179" s="232"/>
      <c r="FN179" s="232"/>
      <c r="FO179" s="232"/>
      <c r="FP179" s="232"/>
      <c r="FQ179" s="232"/>
      <c r="FR179" s="232"/>
      <c r="FS179" s="232"/>
      <c r="FT179" s="232"/>
      <c r="FU179" s="232"/>
      <c r="FV179" s="232"/>
      <c r="FW179" s="232"/>
      <c r="FX179" s="232"/>
      <c r="FY179" s="232"/>
      <c r="FZ179" s="232"/>
      <c r="GA179" s="232"/>
      <c r="GB179" s="232"/>
      <c r="GC179" s="232"/>
      <c r="GD179" s="232"/>
      <c r="GE179" s="232"/>
      <c r="GF179" s="232"/>
      <c r="GG179" s="232"/>
      <c r="GH179" s="232"/>
      <c r="GI179" s="232"/>
      <c r="GJ179" s="232"/>
      <c r="GK179" s="232"/>
      <c r="GL179" s="232"/>
      <c r="GM179" s="232"/>
      <c r="GN179" s="232"/>
      <c r="GO179" s="232"/>
      <c r="GP179" s="232"/>
      <c r="GQ179" s="232"/>
      <c r="GR179" s="232"/>
      <c r="GS179" s="232"/>
      <c r="GT179" s="233"/>
      <c r="GU179" s="234"/>
      <c r="GV179" s="234"/>
      <c r="GW179" s="234"/>
      <c r="GX179" s="234"/>
      <c r="GY179" s="234"/>
      <c r="GZ179" s="233"/>
      <c r="HA179" s="233"/>
      <c r="HB179" s="233"/>
      <c r="HC179" s="234"/>
      <c r="HD179" s="234"/>
      <c r="HE179" s="234"/>
      <c r="HF179" s="233"/>
      <c r="HG179" s="233"/>
      <c r="HH179" s="233"/>
      <c r="HI179" s="233"/>
      <c r="HJ179" s="235"/>
      <c r="HK179" s="235"/>
      <c r="HL179" s="235"/>
      <c r="HM179" s="235"/>
      <c r="HN179" s="235"/>
      <c r="HO179" s="235"/>
      <c r="HP179" s="235"/>
      <c r="HQ179" s="235"/>
      <c r="HR179" s="235"/>
      <c r="HS179" s="235"/>
      <c r="HT179" s="235"/>
      <c r="HU179" s="235"/>
      <c r="HV179" s="235"/>
      <c r="HW179" s="235"/>
      <c r="HX179" s="240"/>
      <c r="HY179" s="241"/>
      <c r="HZ179" s="242"/>
      <c r="IB179" s="244"/>
      <c r="IE179" s="31"/>
      <c r="IG179" s="244"/>
      <c r="IH179" s="245"/>
      <c r="II179" s="245"/>
    </row>
    <row r="180" spans="1:243" s="243" customFormat="1" ht="17.45" hidden="1" customHeight="1">
      <c r="A180" s="236"/>
      <c r="B180" s="237"/>
      <c r="C180" s="246"/>
      <c r="D180" s="247"/>
      <c r="E180" s="248"/>
      <c r="F180" s="249"/>
      <c r="G180" s="249"/>
      <c r="H180" s="249"/>
      <c r="I180" s="249"/>
      <c r="J180" s="249"/>
      <c r="K180" s="220"/>
      <c r="L180" s="220"/>
      <c r="M180" s="220"/>
      <c r="N180" s="220"/>
      <c r="O180" s="221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1"/>
      <c r="AW180" s="221"/>
      <c r="AX180" s="221"/>
      <c r="AY180" s="222"/>
      <c r="AZ180" s="223"/>
      <c r="BA180" s="224"/>
      <c r="BB180" s="225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6"/>
      <c r="CD180" s="226"/>
      <c r="CE180" s="226"/>
      <c r="CF180" s="226"/>
      <c r="CG180" s="226"/>
      <c r="CH180" s="226"/>
      <c r="CI180" s="227"/>
      <c r="CJ180" s="226"/>
      <c r="CK180" s="226"/>
      <c r="CL180" s="226"/>
      <c r="CM180" s="226"/>
      <c r="CN180" s="226"/>
      <c r="CO180" s="226"/>
      <c r="CP180" s="226"/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38"/>
      <c r="DR180" s="239"/>
      <c r="DS180" s="228"/>
      <c r="DT180" s="228"/>
      <c r="DU180" s="228"/>
      <c r="DV180" s="228"/>
      <c r="DW180" s="228"/>
      <c r="DX180" s="228"/>
      <c r="DY180" s="228"/>
      <c r="DZ180" s="228"/>
      <c r="EA180" s="228"/>
      <c r="EB180" s="228"/>
      <c r="EC180" s="228"/>
      <c r="ED180" s="228"/>
      <c r="EE180" s="228"/>
      <c r="EF180" s="228"/>
      <c r="EG180" s="228"/>
      <c r="EH180" s="228"/>
      <c r="EI180" s="228"/>
      <c r="EJ180" s="228"/>
      <c r="EK180" s="228"/>
      <c r="EL180" s="229"/>
      <c r="EM180" s="230"/>
      <c r="EN180" s="230"/>
      <c r="EO180" s="229"/>
      <c r="EP180" s="230"/>
      <c r="EQ180" s="231"/>
      <c r="ER180" s="229"/>
      <c r="ES180" s="230"/>
      <c r="ET180" s="230"/>
      <c r="EU180" s="229"/>
      <c r="EV180" s="230"/>
      <c r="EW180" s="230"/>
      <c r="EX180" s="229"/>
      <c r="EY180" s="230"/>
      <c r="EZ180" s="230"/>
      <c r="FA180" s="229"/>
      <c r="FB180" s="230"/>
      <c r="FC180" s="230"/>
      <c r="FD180" s="232"/>
      <c r="FE180" s="232"/>
      <c r="FF180" s="232"/>
      <c r="FG180" s="232"/>
      <c r="FH180" s="232"/>
      <c r="FI180" s="232"/>
      <c r="FJ180" s="232"/>
      <c r="FK180" s="232"/>
      <c r="FL180" s="232"/>
      <c r="FM180" s="232"/>
      <c r="FN180" s="232"/>
      <c r="FO180" s="232"/>
      <c r="FP180" s="232"/>
      <c r="FQ180" s="232"/>
      <c r="FR180" s="232"/>
      <c r="FS180" s="232"/>
      <c r="FT180" s="232"/>
      <c r="FU180" s="232"/>
      <c r="FV180" s="232"/>
      <c r="FW180" s="232"/>
      <c r="FX180" s="232"/>
      <c r="FY180" s="232"/>
      <c r="FZ180" s="232"/>
      <c r="GA180" s="232"/>
      <c r="GB180" s="232"/>
      <c r="GC180" s="232"/>
      <c r="GD180" s="232"/>
      <c r="GE180" s="232"/>
      <c r="GF180" s="232"/>
      <c r="GG180" s="232"/>
      <c r="GH180" s="232"/>
      <c r="GI180" s="232"/>
      <c r="GJ180" s="232"/>
      <c r="GK180" s="232"/>
      <c r="GL180" s="232"/>
      <c r="GM180" s="232"/>
      <c r="GN180" s="232"/>
      <c r="GO180" s="232"/>
      <c r="GP180" s="232"/>
      <c r="GQ180" s="232"/>
      <c r="GR180" s="232"/>
      <c r="GS180" s="232"/>
      <c r="GT180" s="233"/>
      <c r="GU180" s="234"/>
      <c r="GV180" s="234"/>
      <c r="GW180" s="234"/>
      <c r="GX180" s="234"/>
      <c r="GY180" s="234"/>
      <c r="GZ180" s="233"/>
      <c r="HA180" s="233"/>
      <c r="HB180" s="233"/>
      <c r="HC180" s="234"/>
      <c r="HD180" s="234"/>
      <c r="HE180" s="234"/>
      <c r="HF180" s="233"/>
      <c r="HG180" s="233"/>
      <c r="HH180" s="233"/>
      <c r="HI180" s="233"/>
      <c r="HJ180" s="235"/>
      <c r="HK180" s="235"/>
      <c r="HL180" s="235"/>
      <c r="HM180" s="235"/>
      <c r="HN180" s="235"/>
      <c r="HO180" s="235"/>
      <c r="HP180" s="235"/>
      <c r="HQ180" s="235"/>
      <c r="HR180" s="235"/>
      <c r="HS180" s="235"/>
      <c r="HT180" s="235"/>
      <c r="HU180" s="235"/>
      <c r="HV180" s="235"/>
      <c r="HW180" s="235"/>
      <c r="HX180" s="240"/>
      <c r="HY180" s="241"/>
      <c r="HZ180" s="242"/>
      <c r="IB180" s="244"/>
      <c r="IE180" s="31"/>
      <c r="IG180" s="244"/>
      <c r="IH180" s="245"/>
      <c r="II180" s="245"/>
    </row>
    <row r="181" spans="1:243" s="243" customFormat="1" ht="17.45" hidden="1" customHeight="1">
      <c r="A181" s="236"/>
      <c r="B181" s="237"/>
      <c r="C181" s="246"/>
      <c r="D181" s="247"/>
      <c r="E181" s="248"/>
      <c r="F181" s="249"/>
      <c r="G181" s="249"/>
      <c r="H181" s="249"/>
      <c r="I181" s="249"/>
      <c r="J181" s="249"/>
      <c r="K181" s="220"/>
      <c r="L181" s="220"/>
      <c r="M181" s="220"/>
      <c r="N181" s="220"/>
      <c r="O181" s="221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1"/>
      <c r="AW181" s="221"/>
      <c r="AX181" s="221"/>
      <c r="AY181" s="222"/>
      <c r="AZ181" s="223"/>
      <c r="BA181" s="224"/>
      <c r="BB181" s="225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6"/>
      <c r="CD181" s="226"/>
      <c r="CE181" s="226"/>
      <c r="CF181" s="226"/>
      <c r="CG181" s="226"/>
      <c r="CH181" s="226"/>
      <c r="CI181" s="227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38"/>
      <c r="DR181" s="239"/>
      <c r="DS181" s="228"/>
      <c r="DT181" s="228"/>
      <c r="DU181" s="228"/>
      <c r="DV181" s="228"/>
      <c r="DW181" s="228"/>
      <c r="DX181" s="228"/>
      <c r="DY181" s="228"/>
      <c r="DZ181" s="228"/>
      <c r="EA181" s="228"/>
      <c r="EB181" s="228"/>
      <c r="EC181" s="228"/>
      <c r="ED181" s="228"/>
      <c r="EE181" s="228"/>
      <c r="EF181" s="228"/>
      <c r="EG181" s="228"/>
      <c r="EH181" s="228"/>
      <c r="EI181" s="228"/>
      <c r="EJ181" s="228"/>
      <c r="EK181" s="228"/>
      <c r="EL181" s="229"/>
      <c r="EM181" s="230"/>
      <c r="EN181" s="230"/>
      <c r="EO181" s="229"/>
      <c r="EP181" s="230"/>
      <c r="EQ181" s="231"/>
      <c r="ER181" s="229"/>
      <c r="ES181" s="230"/>
      <c r="ET181" s="230"/>
      <c r="EU181" s="229"/>
      <c r="EV181" s="230"/>
      <c r="EW181" s="230"/>
      <c r="EX181" s="229"/>
      <c r="EY181" s="230"/>
      <c r="EZ181" s="230"/>
      <c r="FA181" s="229"/>
      <c r="FB181" s="230"/>
      <c r="FC181" s="230"/>
      <c r="FD181" s="232"/>
      <c r="FE181" s="232"/>
      <c r="FF181" s="232"/>
      <c r="FG181" s="232"/>
      <c r="FH181" s="232"/>
      <c r="FI181" s="232"/>
      <c r="FJ181" s="232"/>
      <c r="FK181" s="232"/>
      <c r="FL181" s="232"/>
      <c r="FM181" s="232"/>
      <c r="FN181" s="232"/>
      <c r="FO181" s="232"/>
      <c r="FP181" s="232"/>
      <c r="FQ181" s="232"/>
      <c r="FR181" s="232"/>
      <c r="FS181" s="232"/>
      <c r="FT181" s="232"/>
      <c r="FU181" s="232"/>
      <c r="FV181" s="232"/>
      <c r="FW181" s="232"/>
      <c r="FX181" s="232"/>
      <c r="FY181" s="232"/>
      <c r="FZ181" s="232"/>
      <c r="GA181" s="232"/>
      <c r="GB181" s="232"/>
      <c r="GC181" s="232"/>
      <c r="GD181" s="232"/>
      <c r="GE181" s="232"/>
      <c r="GF181" s="232"/>
      <c r="GG181" s="232"/>
      <c r="GH181" s="232"/>
      <c r="GI181" s="232"/>
      <c r="GJ181" s="232"/>
      <c r="GK181" s="232"/>
      <c r="GL181" s="232"/>
      <c r="GM181" s="232"/>
      <c r="GN181" s="232"/>
      <c r="GO181" s="232"/>
      <c r="GP181" s="232"/>
      <c r="GQ181" s="232"/>
      <c r="GR181" s="232"/>
      <c r="GS181" s="232"/>
      <c r="GT181" s="233"/>
      <c r="GU181" s="234"/>
      <c r="GV181" s="234"/>
      <c r="GW181" s="234"/>
      <c r="GX181" s="234"/>
      <c r="GY181" s="234"/>
      <c r="GZ181" s="233"/>
      <c r="HA181" s="233"/>
      <c r="HB181" s="233"/>
      <c r="HC181" s="234"/>
      <c r="HD181" s="234"/>
      <c r="HE181" s="234"/>
      <c r="HF181" s="233"/>
      <c r="HG181" s="233"/>
      <c r="HH181" s="233"/>
      <c r="HI181" s="233"/>
      <c r="HJ181" s="235"/>
      <c r="HK181" s="235"/>
      <c r="HL181" s="235"/>
      <c r="HM181" s="235"/>
      <c r="HN181" s="235"/>
      <c r="HO181" s="235"/>
      <c r="HP181" s="235"/>
      <c r="HQ181" s="235"/>
      <c r="HR181" s="235"/>
      <c r="HS181" s="235"/>
      <c r="HT181" s="235"/>
      <c r="HU181" s="235"/>
      <c r="HV181" s="235"/>
      <c r="HW181" s="235"/>
      <c r="HX181" s="240"/>
      <c r="HY181" s="241"/>
      <c r="HZ181" s="242"/>
      <c r="IB181" s="244"/>
      <c r="IE181" s="31"/>
      <c r="IG181" s="244"/>
      <c r="IH181" s="245"/>
      <c r="II181" s="245"/>
    </row>
    <row r="182" spans="1:243" s="243" customFormat="1" ht="17.45" hidden="1" customHeight="1">
      <c r="A182" s="236"/>
      <c r="B182" s="237"/>
      <c r="C182" s="246"/>
      <c r="D182" s="247"/>
      <c r="E182" s="248"/>
      <c r="F182" s="249"/>
      <c r="G182" s="249"/>
      <c r="H182" s="249"/>
      <c r="I182" s="249"/>
      <c r="J182" s="249"/>
      <c r="K182" s="220"/>
      <c r="L182" s="220"/>
      <c r="M182" s="220"/>
      <c r="N182" s="220"/>
      <c r="O182" s="221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1"/>
      <c r="AW182" s="221"/>
      <c r="AX182" s="221"/>
      <c r="AY182" s="222"/>
      <c r="AZ182" s="223"/>
      <c r="BA182" s="224"/>
      <c r="BB182" s="225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6"/>
      <c r="CD182" s="226"/>
      <c r="CE182" s="226"/>
      <c r="CF182" s="226"/>
      <c r="CG182" s="226"/>
      <c r="CH182" s="226"/>
      <c r="CI182" s="227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38"/>
      <c r="DR182" s="239"/>
      <c r="DS182" s="228"/>
      <c r="DT182" s="228"/>
      <c r="DU182" s="228"/>
      <c r="DV182" s="228"/>
      <c r="DW182" s="228"/>
      <c r="DX182" s="228"/>
      <c r="DY182" s="228"/>
      <c r="DZ182" s="228"/>
      <c r="EA182" s="228"/>
      <c r="EB182" s="228"/>
      <c r="EC182" s="228"/>
      <c r="ED182" s="228"/>
      <c r="EE182" s="228"/>
      <c r="EF182" s="228"/>
      <c r="EG182" s="228"/>
      <c r="EH182" s="228"/>
      <c r="EI182" s="228"/>
      <c r="EJ182" s="228"/>
      <c r="EK182" s="228"/>
      <c r="EL182" s="229"/>
      <c r="EM182" s="230"/>
      <c r="EN182" s="230"/>
      <c r="EO182" s="229"/>
      <c r="EP182" s="230"/>
      <c r="EQ182" s="231"/>
      <c r="ER182" s="229"/>
      <c r="ES182" s="230"/>
      <c r="ET182" s="230"/>
      <c r="EU182" s="229"/>
      <c r="EV182" s="230"/>
      <c r="EW182" s="230"/>
      <c r="EX182" s="229"/>
      <c r="EY182" s="230"/>
      <c r="EZ182" s="230"/>
      <c r="FA182" s="229"/>
      <c r="FB182" s="230"/>
      <c r="FC182" s="230"/>
      <c r="FD182" s="232"/>
      <c r="FE182" s="232"/>
      <c r="FF182" s="232"/>
      <c r="FG182" s="232"/>
      <c r="FH182" s="232"/>
      <c r="FI182" s="232"/>
      <c r="FJ182" s="232"/>
      <c r="FK182" s="232"/>
      <c r="FL182" s="232"/>
      <c r="FM182" s="232"/>
      <c r="FN182" s="232"/>
      <c r="FO182" s="232"/>
      <c r="FP182" s="232"/>
      <c r="FQ182" s="232"/>
      <c r="FR182" s="232"/>
      <c r="FS182" s="232"/>
      <c r="FT182" s="232"/>
      <c r="FU182" s="232"/>
      <c r="FV182" s="232"/>
      <c r="FW182" s="232"/>
      <c r="FX182" s="232"/>
      <c r="FY182" s="232"/>
      <c r="FZ182" s="232"/>
      <c r="GA182" s="232"/>
      <c r="GB182" s="232"/>
      <c r="GC182" s="232"/>
      <c r="GD182" s="232"/>
      <c r="GE182" s="232"/>
      <c r="GF182" s="232"/>
      <c r="GG182" s="232"/>
      <c r="GH182" s="232"/>
      <c r="GI182" s="232"/>
      <c r="GJ182" s="232"/>
      <c r="GK182" s="232"/>
      <c r="GL182" s="232"/>
      <c r="GM182" s="232"/>
      <c r="GN182" s="232"/>
      <c r="GO182" s="232"/>
      <c r="GP182" s="232"/>
      <c r="GQ182" s="232"/>
      <c r="GR182" s="232"/>
      <c r="GS182" s="232"/>
      <c r="GT182" s="233"/>
      <c r="GU182" s="234"/>
      <c r="GV182" s="234"/>
      <c r="GW182" s="234"/>
      <c r="GX182" s="234"/>
      <c r="GY182" s="234"/>
      <c r="GZ182" s="233"/>
      <c r="HA182" s="233"/>
      <c r="HB182" s="233"/>
      <c r="HC182" s="234"/>
      <c r="HD182" s="234"/>
      <c r="HE182" s="234"/>
      <c r="HF182" s="233"/>
      <c r="HG182" s="233"/>
      <c r="HH182" s="233"/>
      <c r="HI182" s="233"/>
      <c r="HJ182" s="235"/>
      <c r="HK182" s="235"/>
      <c r="HL182" s="235"/>
      <c r="HM182" s="235"/>
      <c r="HN182" s="235"/>
      <c r="HO182" s="235"/>
      <c r="HP182" s="235"/>
      <c r="HQ182" s="235"/>
      <c r="HR182" s="235"/>
      <c r="HS182" s="235"/>
      <c r="HT182" s="235"/>
      <c r="HU182" s="235"/>
      <c r="HV182" s="235"/>
      <c r="HW182" s="235"/>
      <c r="HX182" s="240"/>
      <c r="HY182" s="241"/>
      <c r="HZ182" s="72"/>
      <c r="IB182" s="244"/>
      <c r="IE182" s="31"/>
      <c r="IG182" s="244"/>
      <c r="IH182" s="245"/>
      <c r="II182" s="245"/>
    </row>
    <row r="183" spans="1:243" s="243" customFormat="1" ht="17.45" hidden="1" customHeight="1">
      <c r="A183" s="236"/>
      <c r="B183" s="237"/>
      <c r="C183" s="246"/>
      <c r="D183" s="247"/>
      <c r="E183" s="248"/>
      <c r="F183" s="249"/>
      <c r="G183" s="249"/>
      <c r="H183" s="249"/>
      <c r="I183" s="249"/>
      <c r="J183" s="249"/>
      <c r="K183" s="220"/>
      <c r="L183" s="220"/>
      <c r="M183" s="220"/>
      <c r="N183" s="220"/>
      <c r="O183" s="221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1"/>
      <c r="AW183" s="221"/>
      <c r="AX183" s="221"/>
      <c r="AY183" s="222"/>
      <c r="AZ183" s="223"/>
      <c r="BA183" s="224"/>
      <c r="BB183" s="225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6"/>
      <c r="CD183" s="226"/>
      <c r="CE183" s="226"/>
      <c r="CF183" s="226"/>
      <c r="CG183" s="226"/>
      <c r="CH183" s="226"/>
      <c r="CI183" s="227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38"/>
      <c r="DR183" s="239"/>
      <c r="DS183" s="228"/>
      <c r="DT183" s="228"/>
      <c r="DU183" s="228"/>
      <c r="DV183" s="228"/>
      <c r="DW183" s="228"/>
      <c r="DX183" s="228"/>
      <c r="DY183" s="228"/>
      <c r="DZ183" s="228"/>
      <c r="EA183" s="228"/>
      <c r="EB183" s="228"/>
      <c r="EC183" s="228"/>
      <c r="ED183" s="228"/>
      <c r="EE183" s="228"/>
      <c r="EF183" s="228"/>
      <c r="EG183" s="228"/>
      <c r="EH183" s="228"/>
      <c r="EI183" s="228"/>
      <c r="EJ183" s="228"/>
      <c r="EK183" s="228"/>
      <c r="EL183" s="229"/>
      <c r="EM183" s="230"/>
      <c r="EN183" s="230"/>
      <c r="EO183" s="229"/>
      <c r="EP183" s="230"/>
      <c r="EQ183" s="231"/>
      <c r="ER183" s="229"/>
      <c r="ES183" s="230"/>
      <c r="ET183" s="230"/>
      <c r="EU183" s="229"/>
      <c r="EV183" s="230"/>
      <c r="EW183" s="230"/>
      <c r="EX183" s="229"/>
      <c r="EY183" s="230"/>
      <c r="EZ183" s="230"/>
      <c r="FA183" s="229"/>
      <c r="FB183" s="230"/>
      <c r="FC183" s="230"/>
      <c r="FD183" s="232"/>
      <c r="FE183" s="232"/>
      <c r="FF183" s="232"/>
      <c r="FG183" s="232"/>
      <c r="FH183" s="232"/>
      <c r="FI183" s="232"/>
      <c r="FJ183" s="232"/>
      <c r="FK183" s="232"/>
      <c r="FL183" s="232"/>
      <c r="FM183" s="232"/>
      <c r="FN183" s="232"/>
      <c r="FO183" s="232"/>
      <c r="FP183" s="232"/>
      <c r="FQ183" s="232"/>
      <c r="FR183" s="232"/>
      <c r="FS183" s="232"/>
      <c r="FT183" s="232"/>
      <c r="FU183" s="232"/>
      <c r="FV183" s="232"/>
      <c r="FW183" s="232"/>
      <c r="FX183" s="232"/>
      <c r="FY183" s="232"/>
      <c r="FZ183" s="232"/>
      <c r="GA183" s="232"/>
      <c r="GB183" s="232"/>
      <c r="GC183" s="232"/>
      <c r="GD183" s="232"/>
      <c r="GE183" s="232"/>
      <c r="GF183" s="232"/>
      <c r="GG183" s="232"/>
      <c r="GH183" s="232"/>
      <c r="GI183" s="232"/>
      <c r="GJ183" s="232"/>
      <c r="GK183" s="232"/>
      <c r="GL183" s="232"/>
      <c r="GM183" s="232"/>
      <c r="GN183" s="232"/>
      <c r="GO183" s="232"/>
      <c r="GP183" s="232"/>
      <c r="GQ183" s="232"/>
      <c r="GR183" s="232"/>
      <c r="GS183" s="232"/>
      <c r="GT183" s="233"/>
      <c r="GU183" s="234"/>
      <c r="GV183" s="234"/>
      <c r="GW183" s="234"/>
      <c r="GX183" s="234"/>
      <c r="GY183" s="234"/>
      <c r="GZ183" s="233"/>
      <c r="HA183" s="233"/>
      <c r="HB183" s="233"/>
      <c r="HC183" s="234"/>
      <c r="HD183" s="234"/>
      <c r="HE183" s="234"/>
      <c r="HF183" s="233"/>
      <c r="HG183" s="233"/>
      <c r="HH183" s="233"/>
      <c r="HI183" s="233"/>
      <c r="HJ183" s="235"/>
      <c r="HK183" s="235"/>
      <c r="HL183" s="235"/>
      <c r="HM183" s="235"/>
      <c r="HN183" s="235"/>
      <c r="HO183" s="235"/>
      <c r="HP183" s="235"/>
      <c r="HQ183" s="235"/>
      <c r="HR183" s="235"/>
      <c r="HS183" s="235"/>
      <c r="HT183" s="235"/>
      <c r="HU183" s="235"/>
      <c r="HV183" s="235"/>
      <c r="HW183" s="235"/>
      <c r="HX183" s="240"/>
      <c r="HY183" s="241"/>
      <c r="HZ183" s="273"/>
      <c r="IB183" s="244"/>
      <c r="IE183" s="31"/>
      <c r="IG183" s="244"/>
      <c r="IH183" s="245"/>
      <c r="II183" s="245"/>
    </row>
    <row r="184" spans="1:243" s="243" customFormat="1" ht="17.45" hidden="1" customHeight="1">
      <c r="A184" s="236"/>
      <c r="B184" s="237"/>
      <c r="C184" s="246"/>
      <c r="D184" s="247"/>
      <c r="E184" s="248"/>
      <c r="F184" s="249"/>
      <c r="G184" s="249"/>
      <c r="H184" s="249"/>
      <c r="I184" s="249"/>
      <c r="J184" s="249"/>
      <c r="K184" s="220"/>
      <c r="L184" s="220"/>
      <c r="M184" s="220"/>
      <c r="N184" s="220"/>
      <c r="O184" s="221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1"/>
      <c r="AW184" s="221"/>
      <c r="AX184" s="221"/>
      <c r="AY184" s="222"/>
      <c r="AZ184" s="223"/>
      <c r="BA184" s="224"/>
      <c r="BB184" s="225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6"/>
      <c r="CD184" s="226"/>
      <c r="CE184" s="226"/>
      <c r="CF184" s="226"/>
      <c r="CG184" s="226"/>
      <c r="CH184" s="226"/>
      <c r="CI184" s="227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38"/>
      <c r="DR184" s="239"/>
      <c r="DS184" s="228"/>
      <c r="DT184" s="228"/>
      <c r="DU184" s="228"/>
      <c r="DV184" s="228"/>
      <c r="DW184" s="228"/>
      <c r="DX184" s="228"/>
      <c r="DY184" s="228"/>
      <c r="DZ184" s="228"/>
      <c r="EA184" s="228"/>
      <c r="EB184" s="228"/>
      <c r="EC184" s="228"/>
      <c r="ED184" s="228"/>
      <c r="EE184" s="228"/>
      <c r="EF184" s="228"/>
      <c r="EG184" s="228"/>
      <c r="EH184" s="228"/>
      <c r="EI184" s="228"/>
      <c r="EJ184" s="228"/>
      <c r="EK184" s="228"/>
      <c r="EL184" s="229"/>
      <c r="EM184" s="230"/>
      <c r="EN184" s="230"/>
      <c r="EO184" s="229"/>
      <c r="EP184" s="230"/>
      <c r="EQ184" s="231"/>
      <c r="ER184" s="229"/>
      <c r="ES184" s="230"/>
      <c r="ET184" s="230"/>
      <c r="EU184" s="229"/>
      <c r="EV184" s="230"/>
      <c r="EW184" s="230"/>
      <c r="EX184" s="229"/>
      <c r="EY184" s="230"/>
      <c r="EZ184" s="230"/>
      <c r="FA184" s="229"/>
      <c r="FB184" s="230"/>
      <c r="FC184" s="230"/>
      <c r="FD184" s="232"/>
      <c r="FE184" s="232"/>
      <c r="FF184" s="232"/>
      <c r="FG184" s="232"/>
      <c r="FH184" s="232"/>
      <c r="FI184" s="232"/>
      <c r="FJ184" s="232"/>
      <c r="FK184" s="232"/>
      <c r="FL184" s="232"/>
      <c r="FM184" s="232"/>
      <c r="FN184" s="232"/>
      <c r="FO184" s="232"/>
      <c r="FP184" s="232"/>
      <c r="FQ184" s="232"/>
      <c r="FR184" s="232"/>
      <c r="FS184" s="232"/>
      <c r="FT184" s="232"/>
      <c r="FU184" s="232"/>
      <c r="FV184" s="232"/>
      <c r="FW184" s="232"/>
      <c r="FX184" s="232"/>
      <c r="FY184" s="232"/>
      <c r="FZ184" s="232"/>
      <c r="GA184" s="232"/>
      <c r="GB184" s="232"/>
      <c r="GC184" s="232"/>
      <c r="GD184" s="232"/>
      <c r="GE184" s="232"/>
      <c r="GF184" s="232"/>
      <c r="GG184" s="232"/>
      <c r="GH184" s="232"/>
      <c r="GI184" s="232"/>
      <c r="GJ184" s="232"/>
      <c r="GK184" s="232"/>
      <c r="GL184" s="232"/>
      <c r="GM184" s="232"/>
      <c r="GN184" s="232"/>
      <c r="GO184" s="232"/>
      <c r="GP184" s="232"/>
      <c r="GQ184" s="232"/>
      <c r="GR184" s="232"/>
      <c r="GS184" s="232"/>
      <c r="GT184" s="233"/>
      <c r="GU184" s="234"/>
      <c r="GV184" s="234"/>
      <c r="GW184" s="234"/>
      <c r="GX184" s="234"/>
      <c r="GY184" s="234"/>
      <c r="GZ184" s="233"/>
      <c r="HA184" s="233"/>
      <c r="HB184" s="233"/>
      <c r="HC184" s="234"/>
      <c r="HD184" s="234"/>
      <c r="HE184" s="234"/>
      <c r="HF184" s="233"/>
      <c r="HG184" s="233"/>
      <c r="HH184" s="233"/>
      <c r="HI184" s="233"/>
      <c r="HJ184" s="235"/>
      <c r="HK184" s="235"/>
      <c r="HL184" s="235"/>
      <c r="HM184" s="235"/>
      <c r="HN184" s="235"/>
      <c r="HO184" s="235"/>
      <c r="HP184" s="235"/>
      <c r="HQ184" s="235"/>
      <c r="HR184" s="235"/>
      <c r="HS184" s="235"/>
      <c r="HT184" s="235"/>
      <c r="HU184" s="235"/>
      <c r="HV184" s="235"/>
      <c r="HW184" s="235"/>
      <c r="HX184" s="240"/>
      <c r="HY184" s="241"/>
      <c r="HZ184" s="242"/>
      <c r="IB184" s="244"/>
      <c r="IE184" s="31"/>
      <c r="IG184" s="244"/>
      <c r="IH184" s="245"/>
      <c r="II184" s="245"/>
    </row>
    <row r="185" spans="1:243" s="243" customFormat="1" ht="17.45" hidden="1" customHeight="1">
      <c r="A185" s="236"/>
      <c r="B185" s="237"/>
      <c r="C185" s="246"/>
      <c r="D185" s="247"/>
      <c r="E185" s="248"/>
      <c r="F185" s="249"/>
      <c r="G185" s="249"/>
      <c r="H185" s="249"/>
      <c r="I185" s="249"/>
      <c r="J185" s="249"/>
      <c r="K185" s="220"/>
      <c r="L185" s="220"/>
      <c r="M185" s="220"/>
      <c r="N185" s="220"/>
      <c r="O185" s="221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1"/>
      <c r="AW185" s="221"/>
      <c r="AX185" s="221"/>
      <c r="AY185" s="222"/>
      <c r="AZ185" s="223"/>
      <c r="BA185" s="224"/>
      <c r="BB185" s="225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4"/>
      <c r="CA185" s="224"/>
      <c r="CB185" s="224"/>
      <c r="CC185" s="226"/>
      <c r="CD185" s="226"/>
      <c r="CE185" s="226"/>
      <c r="CF185" s="226"/>
      <c r="CG185" s="226"/>
      <c r="CH185" s="226"/>
      <c r="CI185" s="227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38"/>
      <c r="DR185" s="239"/>
      <c r="DS185" s="228"/>
      <c r="DT185" s="228"/>
      <c r="DU185" s="228"/>
      <c r="DV185" s="228"/>
      <c r="DW185" s="228"/>
      <c r="DX185" s="228"/>
      <c r="DY185" s="228"/>
      <c r="DZ185" s="228"/>
      <c r="EA185" s="228"/>
      <c r="EB185" s="228"/>
      <c r="EC185" s="228"/>
      <c r="ED185" s="228"/>
      <c r="EE185" s="228"/>
      <c r="EF185" s="228"/>
      <c r="EG185" s="228"/>
      <c r="EH185" s="228"/>
      <c r="EI185" s="228"/>
      <c r="EJ185" s="228"/>
      <c r="EK185" s="228"/>
      <c r="EL185" s="229"/>
      <c r="EM185" s="230"/>
      <c r="EN185" s="230"/>
      <c r="EO185" s="229"/>
      <c r="EP185" s="230"/>
      <c r="EQ185" s="231"/>
      <c r="ER185" s="229"/>
      <c r="ES185" s="230"/>
      <c r="ET185" s="230"/>
      <c r="EU185" s="229"/>
      <c r="EV185" s="230"/>
      <c r="EW185" s="230"/>
      <c r="EX185" s="229"/>
      <c r="EY185" s="230"/>
      <c r="EZ185" s="230"/>
      <c r="FA185" s="229"/>
      <c r="FB185" s="230"/>
      <c r="FC185" s="230"/>
      <c r="FD185" s="232"/>
      <c r="FE185" s="232"/>
      <c r="FF185" s="232"/>
      <c r="FG185" s="232"/>
      <c r="FH185" s="232"/>
      <c r="FI185" s="232"/>
      <c r="FJ185" s="232"/>
      <c r="FK185" s="232"/>
      <c r="FL185" s="232"/>
      <c r="FM185" s="232"/>
      <c r="FN185" s="232"/>
      <c r="FO185" s="232"/>
      <c r="FP185" s="232"/>
      <c r="FQ185" s="232"/>
      <c r="FR185" s="232"/>
      <c r="FS185" s="232"/>
      <c r="FT185" s="232"/>
      <c r="FU185" s="232"/>
      <c r="FV185" s="232"/>
      <c r="FW185" s="232"/>
      <c r="FX185" s="232"/>
      <c r="FY185" s="232"/>
      <c r="FZ185" s="232"/>
      <c r="GA185" s="232"/>
      <c r="GB185" s="232"/>
      <c r="GC185" s="232"/>
      <c r="GD185" s="232"/>
      <c r="GE185" s="232"/>
      <c r="GF185" s="232"/>
      <c r="GG185" s="232"/>
      <c r="GH185" s="232"/>
      <c r="GI185" s="232"/>
      <c r="GJ185" s="232"/>
      <c r="GK185" s="232"/>
      <c r="GL185" s="232"/>
      <c r="GM185" s="232"/>
      <c r="GN185" s="232"/>
      <c r="GO185" s="232"/>
      <c r="GP185" s="232"/>
      <c r="GQ185" s="232"/>
      <c r="GR185" s="232"/>
      <c r="GS185" s="232"/>
      <c r="GT185" s="233"/>
      <c r="GU185" s="234"/>
      <c r="GV185" s="234"/>
      <c r="GW185" s="234"/>
      <c r="GX185" s="234"/>
      <c r="GY185" s="234"/>
      <c r="GZ185" s="233"/>
      <c r="HA185" s="233"/>
      <c r="HB185" s="233"/>
      <c r="HC185" s="234"/>
      <c r="HD185" s="234"/>
      <c r="HE185" s="234"/>
      <c r="HF185" s="233"/>
      <c r="HG185" s="233"/>
      <c r="HH185" s="233"/>
      <c r="HI185" s="233"/>
      <c r="HJ185" s="235"/>
      <c r="HK185" s="235"/>
      <c r="HL185" s="235"/>
      <c r="HM185" s="235"/>
      <c r="HN185" s="235"/>
      <c r="HO185" s="235"/>
      <c r="HP185" s="235"/>
      <c r="HQ185" s="235"/>
      <c r="HR185" s="235"/>
      <c r="HS185" s="235"/>
      <c r="HT185" s="235"/>
      <c r="HU185" s="235"/>
      <c r="HV185" s="235"/>
      <c r="HW185" s="235"/>
      <c r="HX185" s="240"/>
      <c r="HY185" s="241"/>
      <c r="HZ185" s="242"/>
      <c r="IB185" s="244"/>
      <c r="IE185" s="31"/>
      <c r="IG185" s="244"/>
      <c r="IH185" s="245"/>
      <c r="II185" s="245"/>
    </row>
    <row r="186" spans="1:243" s="243" customFormat="1" ht="17.45" hidden="1" customHeight="1">
      <c r="A186" s="236"/>
      <c r="B186" s="237"/>
      <c r="C186" s="246"/>
      <c r="D186" s="247"/>
      <c r="E186" s="248"/>
      <c r="F186" s="249"/>
      <c r="G186" s="249"/>
      <c r="H186" s="249"/>
      <c r="I186" s="249"/>
      <c r="J186" s="249"/>
      <c r="K186" s="220"/>
      <c r="L186" s="220"/>
      <c r="M186" s="220"/>
      <c r="N186" s="220"/>
      <c r="O186" s="221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1"/>
      <c r="AW186" s="221"/>
      <c r="AX186" s="221"/>
      <c r="AY186" s="222"/>
      <c r="AZ186" s="223"/>
      <c r="BA186" s="224"/>
      <c r="BB186" s="225"/>
      <c r="BC186" s="224"/>
      <c r="BD186" s="224"/>
      <c r="BE186" s="224"/>
      <c r="BF186" s="224"/>
      <c r="BG186" s="224"/>
      <c r="BH186" s="224"/>
      <c r="BI186" s="224"/>
      <c r="BJ186" s="224"/>
      <c r="BK186" s="224"/>
      <c r="BL186" s="224"/>
      <c r="BM186" s="224"/>
      <c r="BN186" s="224"/>
      <c r="BO186" s="224"/>
      <c r="BP186" s="224"/>
      <c r="BQ186" s="224"/>
      <c r="BR186" s="224"/>
      <c r="BS186" s="224"/>
      <c r="BT186" s="224"/>
      <c r="BU186" s="224"/>
      <c r="BV186" s="224"/>
      <c r="BW186" s="224"/>
      <c r="BX186" s="224"/>
      <c r="BY186" s="224"/>
      <c r="BZ186" s="224"/>
      <c r="CA186" s="224"/>
      <c r="CB186" s="224"/>
      <c r="CC186" s="226"/>
      <c r="CD186" s="226"/>
      <c r="CE186" s="226"/>
      <c r="CF186" s="226"/>
      <c r="CG186" s="226"/>
      <c r="CH186" s="226"/>
      <c r="CI186" s="227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38"/>
      <c r="DR186" s="239"/>
      <c r="DS186" s="228"/>
      <c r="DT186" s="228"/>
      <c r="DU186" s="228"/>
      <c r="DV186" s="228"/>
      <c r="DW186" s="228"/>
      <c r="DX186" s="228"/>
      <c r="DY186" s="228"/>
      <c r="DZ186" s="228"/>
      <c r="EA186" s="228"/>
      <c r="EB186" s="228"/>
      <c r="EC186" s="228"/>
      <c r="ED186" s="228"/>
      <c r="EE186" s="228"/>
      <c r="EF186" s="228"/>
      <c r="EG186" s="228"/>
      <c r="EH186" s="228"/>
      <c r="EI186" s="228"/>
      <c r="EJ186" s="228"/>
      <c r="EK186" s="228"/>
      <c r="EL186" s="229"/>
      <c r="EM186" s="230"/>
      <c r="EN186" s="230"/>
      <c r="EO186" s="229"/>
      <c r="EP186" s="230"/>
      <c r="EQ186" s="231"/>
      <c r="ER186" s="229"/>
      <c r="ES186" s="230"/>
      <c r="ET186" s="230"/>
      <c r="EU186" s="229"/>
      <c r="EV186" s="230"/>
      <c r="EW186" s="230"/>
      <c r="EX186" s="229"/>
      <c r="EY186" s="230"/>
      <c r="EZ186" s="230"/>
      <c r="FA186" s="229"/>
      <c r="FB186" s="230"/>
      <c r="FC186" s="230"/>
      <c r="FD186" s="232"/>
      <c r="FE186" s="232"/>
      <c r="FF186" s="232"/>
      <c r="FG186" s="232"/>
      <c r="FH186" s="232"/>
      <c r="FI186" s="232"/>
      <c r="FJ186" s="232"/>
      <c r="FK186" s="232"/>
      <c r="FL186" s="232"/>
      <c r="FM186" s="232"/>
      <c r="FN186" s="232"/>
      <c r="FO186" s="232"/>
      <c r="FP186" s="232"/>
      <c r="FQ186" s="232"/>
      <c r="FR186" s="232"/>
      <c r="FS186" s="232"/>
      <c r="FT186" s="232"/>
      <c r="FU186" s="232"/>
      <c r="FV186" s="232"/>
      <c r="FW186" s="232"/>
      <c r="FX186" s="232"/>
      <c r="FY186" s="232"/>
      <c r="FZ186" s="232"/>
      <c r="GA186" s="232"/>
      <c r="GB186" s="232"/>
      <c r="GC186" s="232"/>
      <c r="GD186" s="232"/>
      <c r="GE186" s="232"/>
      <c r="GF186" s="232"/>
      <c r="GG186" s="232"/>
      <c r="GH186" s="232"/>
      <c r="GI186" s="232"/>
      <c r="GJ186" s="232"/>
      <c r="GK186" s="232"/>
      <c r="GL186" s="232"/>
      <c r="GM186" s="232"/>
      <c r="GN186" s="232"/>
      <c r="GO186" s="232"/>
      <c r="GP186" s="232"/>
      <c r="GQ186" s="232"/>
      <c r="GR186" s="232"/>
      <c r="GS186" s="232"/>
      <c r="GT186" s="233"/>
      <c r="GU186" s="234"/>
      <c r="GV186" s="234"/>
      <c r="GW186" s="234"/>
      <c r="GX186" s="234"/>
      <c r="GY186" s="234"/>
      <c r="GZ186" s="233"/>
      <c r="HA186" s="233"/>
      <c r="HB186" s="233"/>
      <c r="HC186" s="234"/>
      <c r="HD186" s="234"/>
      <c r="HE186" s="234"/>
      <c r="HF186" s="233"/>
      <c r="HG186" s="233"/>
      <c r="HH186" s="233"/>
      <c r="HI186" s="233"/>
      <c r="HJ186" s="235"/>
      <c r="HK186" s="235"/>
      <c r="HL186" s="235"/>
      <c r="HM186" s="235"/>
      <c r="HN186" s="235"/>
      <c r="HO186" s="235"/>
      <c r="HP186" s="235"/>
      <c r="HQ186" s="235"/>
      <c r="HR186" s="235"/>
      <c r="HS186" s="235"/>
      <c r="HT186" s="235"/>
      <c r="HU186" s="235"/>
      <c r="HV186" s="235"/>
      <c r="HW186" s="235"/>
      <c r="HX186" s="240"/>
      <c r="HY186" s="241"/>
      <c r="HZ186" s="242"/>
      <c r="IB186" s="244"/>
      <c r="IE186" s="31"/>
      <c r="IG186" s="244"/>
      <c r="IH186" s="245"/>
      <c r="II186" s="245"/>
    </row>
    <row r="187" spans="1:243" s="243" customFormat="1" ht="17.45" hidden="1" customHeight="1">
      <c r="A187" s="236"/>
      <c r="B187" s="237"/>
      <c r="C187" s="246"/>
      <c r="D187" s="247"/>
      <c r="E187" s="248"/>
      <c r="F187" s="249"/>
      <c r="G187" s="249"/>
      <c r="H187" s="249"/>
      <c r="I187" s="249"/>
      <c r="J187" s="249"/>
      <c r="K187" s="220"/>
      <c r="L187" s="220"/>
      <c r="M187" s="220"/>
      <c r="N187" s="220"/>
      <c r="O187" s="221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1"/>
      <c r="AW187" s="221"/>
      <c r="AX187" s="221"/>
      <c r="AY187" s="222"/>
      <c r="AZ187" s="223"/>
      <c r="BA187" s="224"/>
      <c r="BB187" s="225"/>
      <c r="BC187" s="224"/>
      <c r="BD187" s="224"/>
      <c r="BE187" s="224"/>
      <c r="BF187" s="224"/>
      <c r="BG187" s="224"/>
      <c r="BH187" s="224"/>
      <c r="BI187" s="224"/>
      <c r="BJ187" s="224"/>
      <c r="BK187" s="224"/>
      <c r="BL187" s="224"/>
      <c r="BM187" s="224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4"/>
      <c r="CA187" s="224"/>
      <c r="CB187" s="224"/>
      <c r="CC187" s="226"/>
      <c r="CD187" s="226"/>
      <c r="CE187" s="226"/>
      <c r="CF187" s="226"/>
      <c r="CG187" s="226"/>
      <c r="CH187" s="226"/>
      <c r="CI187" s="227"/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6"/>
      <c r="CT187" s="226"/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38"/>
      <c r="DR187" s="239"/>
      <c r="DS187" s="228"/>
      <c r="DT187" s="228"/>
      <c r="DU187" s="228"/>
      <c r="DV187" s="228"/>
      <c r="DW187" s="228"/>
      <c r="DX187" s="228"/>
      <c r="DY187" s="228"/>
      <c r="DZ187" s="228"/>
      <c r="EA187" s="228"/>
      <c r="EB187" s="228"/>
      <c r="EC187" s="228"/>
      <c r="ED187" s="228"/>
      <c r="EE187" s="228"/>
      <c r="EF187" s="228"/>
      <c r="EG187" s="228"/>
      <c r="EH187" s="228"/>
      <c r="EI187" s="228"/>
      <c r="EJ187" s="228"/>
      <c r="EK187" s="228"/>
      <c r="EL187" s="229"/>
      <c r="EM187" s="230"/>
      <c r="EN187" s="230"/>
      <c r="EO187" s="229"/>
      <c r="EP187" s="230"/>
      <c r="EQ187" s="231"/>
      <c r="ER187" s="229"/>
      <c r="ES187" s="230"/>
      <c r="ET187" s="230"/>
      <c r="EU187" s="229"/>
      <c r="EV187" s="230"/>
      <c r="EW187" s="230"/>
      <c r="EX187" s="229"/>
      <c r="EY187" s="230"/>
      <c r="EZ187" s="230"/>
      <c r="FA187" s="229"/>
      <c r="FB187" s="230"/>
      <c r="FC187" s="230"/>
      <c r="FD187" s="232"/>
      <c r="FE187" s="232"/>
      <c r="FF187" s="232"/>
      <c r="FG187" s="232"/>
      <c r="FH187" s="232"/>
      <c r="FI187" s="232"/>
      <c r="FJ187" s="232"/>
      <c r="FK187" s="232"/>
      <c r="FL187" s="232"/>
      <c r="FM187" s="232"/>
      <c r="FN187" s="232"/>
      <c r="FO187" s="232"/>
      <c r="FP187" s="232"/>
      <c r="FQ187" s="232"/>
      <c r="FR187" s="232"/>
      <c r="FS187" s="232"/>
      <c r="FT187" s="232"/>
      <c r="FU187" s="232"/>
      <c r="FV187" s="232"/>
      <c r="FW187" s="232"/>
      <c r="FX187" s="232"/>
      <c r="FY187" s="232"/>
      <c r="FZ187" s="232"/>
      <c r="GA187" s="232"/>
      <c r="GB187" s="232"/>
      <c r="GC187" s="232"/>
      <c r="GD187" s="232"/>
      <c r="GE187" s="232"/>
      <c r="GF187" s="232"/>
      <c r="GG187" s="232"/>
      <c r="GH187" s="232"/>
      <c r="GI187" s="232"/>
      <c r="GJ187" s="232"/>
      <c r="GK187" s="232"/>
      <c r="GL187" s="232"/>
      <c r="GM187" s="232"/>
      <c r="GN187" s="232"/>
      <c r="GO187" s="232"/>
      <c r="GP187" s="232"/>
      <c r="GQ187" s="232"/>
      <c r="GR187" s="232"/>
      <c r="GS187" s="232"/>
      <c r="GT187" s="233"/>
      <c r="GU187" s="234"/>
      <c r="GV187" s="234"/>
      <c r="GW187" s="234"/>
      <c r="GX187" s="234"/>
      <c r="GY187" s="234"/>
      <c r="GZ187" s="233"/>
      <c r="HA187" s="233"/>
      <c r="HB187" s="233"/>
      <c r="HC187" s="234"/>
      <c r="HD187" s="234"/>
      <c r="HE187" s="234"/>
      <c r="HF187" s="233"/>
      <c r="HG187" s="233"/>
      <c r="HH187" s="233"/>
      <c r="HI187" s="233"/>
      <c r="HJ187" s="235"/>
      <c r="HK187" s="235"/>
      <c r="HL187" s="235"/>
      <c r="HM187" s="235"/>
      <c r="HN187" s="235"/>
      <c r="HO187" s="235"/>
      <c r="HP187" s="235"/>
      <c r="HQ187" s="235"/>
      <c r="HR187" s="235"/>
      <c r="HS187" s="235"/>
      <c r="HT187" s="235"/>
      <c r="HU187" s="235"/>
      <c r="HV187" s="235"/>
      <c r="HW187" s="235"/>
      <c r="HX187" s="240"/>
      <c r="HY187" s="241"/>
      <c r="HZ187" s="242"/>
      <c r="IB187" s="244"/>
      <c r="IE187" s="31"/>
      <c r="IG187" s="244"/>
      <c r="IH187" s="245"/>
      <c r="II187" s="245"/>
    </row>
    <row r="188" spans="1:243" s="243" customFormat="1" ht="17.45" hidden="1" customHeight="1">
      <c r="A188" s="236"/>
      <c r="B188" s="237"/>
      <c r="C188" s="246"/>
      <c r="D188" s="247"/>
      <c r="E188" s="248"/>
      <c r="F188" s="249"/>
      <c r="G188" s="249"/>
      <c r="H188" s="249"/>
      <c r="I188" s="249"/>
      <c r="J188" s="249"/>
      <c r="K188" s="220"/>
      <c r="L188" s="220"/>
      <c r="M188" s="220"/>
      <c r="N188" s="220"/>
      <c r="O188" s="221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1"/>
      <c r="AW188" s="221"/>
      <c r="AX188" s="221"/>
      <c r="AY188" s="222"/>
      <c r="AZ188" s="223"/>
      <c r="BA188" s="224"/>
      <c r="BB188" s="225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6"/>
      <c r="CD188" s="226"/>
      <c r="CE188" s="226"/>
      <c r="CF188" s="226"/>
      <c r="CG188" s="226"/>
      <c r="CH188" s="226"/>
      <c r="CI188" s="227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38"/>
      <c r="DR188" s="239"/>
      <c r="DS188" s="228"/>
      <c r="DT188" s="228"/>
      <c r="DU188" s="228"/>
      <c r="DV188" s="228"/>
      <c r="DW188" s="228"/>
      <c r="DX188" s="228"/>
      <c r="DY188" s="228"/>
      <c r="DZ188" s="228"/>
      <c r="EA188" s="228"/>
      <c r="EB188" s="228"/>
      <c r="EC188" s="228"/>
      <c r="ED188" s="228"/>
      <c r="EE188" s="228"/>
      <c r="EF188" s="228"/>
      <c r="EG188" s="228"/>
      <c r="EH188" s="228"/>
      <c r="EI188" s="228"/>
      <c r="EJ188" s="228"/>
      <c r="EK188" s="228"/>
      <c r="EL188" s="229"/>
      <c r="EM188" s="230"/>
      <c r="EN188" s="230"/>
      <c r="EO188" s="229"/>
      <c r="EP188" s="230"/>
      <c r="EQ188" s="231"/>
      <c r="ER188" s="229"/>
      <c r="ES188" s="230"/>
      <c r="ET188" s="230"/>
      <c r="EU188" s="229"/>
      <c r="EV188" s="230"/>
      <c r="EW188" s="230"/>
      <c r="EX188" s="229"/>
      <c r="EY188" s="230"/>
      <c r="EZ188" s="230"/>
      <c r="FA188" s="229"/>
      <c r="FB188" s="230"/>
      <c r="FC188" s="230"/>
      <c r="FD188" s="232"/>
      <c r="FE188" s="232"/>
      <c r="FF188" s="232"/>
      <c r="FG188" s="232"/>
      <c r="FH188" s="232"/>
      <c r="FI188" s="232"/>
      <c r="FJ188" s="232"/>
      <c r="FK188" s="232"/>
      <c r="FL188" s="232"/>
      <c r="FM188" s="232"/>
      <c r="FN188" s="232"/>
      <c r="FO188" s="232"/>
      <c r="FP188" s="232"/>
      <c r="FQ188" s="232"/>
      <c r="FR188" s="232"/>
      <c r="FS188" s="232"/>
      <c r="FT188" s="232"/>
      <c r="FU188" s="232"/>
      <c r="FV188" s="232"/>
      <c r="FW188" s="232"/>
      <c r="FX188" s="232"/>
      <c r="FY188" s="232"/>
      <c r="FZ188" s="232"/>
      <c r="GA188" s="232"/>
      <c r="GB188" s="232"/>
      <c r="GC188" s="232"/>
      <c r="GD188" s="232"/>
      <c r="GE188" s="232"/>
      <c r="GF188" s="232"/>
      <c r="GG188" s="232"/>
      <c r="GH188" s="232"/>
      <c r="GI188" s="232"/>
      <c r="GJ188" s="232"/>
      <c r="GK188" s="232"/>
      <c r="GL188" s="232"/>
      <c r="GM188" s="232"/>
      <c r="GN188" s="232"/>
      <c r="GO188" s="232"/>
      <c r="GP188" s="232"/>
      <c r="GQ188" s="232"/>
      <c r="GR188" s="232"/>
      <c r="GS188" s="232"/>
      <c r="GT188" s="233"/>
      <c r="GU188" s="234"/>
      <c r="GV188" s="234"/>
      <c r="GW188" s="234"/>
      <c r="GX188" s="234"/>
      <c r="GY188" s="234"/>
      <c r="GZ188" s="233"/>
      <c r="HA188" s="233"/>
      <c r="HB188" s="233"/>
      <c r="HC188" s="234"/>
      <c r="HD188" s="234"/>
      <c r="HE188" s="234"/>
      <c r="HF188" s="233"/>
      <c r="HG188" s="233"/>
      <c r="HH188" s="233"/>
      <c r="HI188" s="233"/>
      <c r="HJ188" s="235"/>
      <c r="HK188" s="235"/>
      <c r="HL188" s="235"/>
      <c r="HM188" s="235"/>
      <c r="HN188" s="235"/>
      <c r="HO188" s="235"/>
      <c r="HP188" s="235"/>
      <c r="HQ188" s="235"/>
      <c r="HR188" s="235"/>
      <c r="HS188" s="235"/>
      <c r="HT188" s="235"/>
      <c r="HU188" s="235"/>
      <c r="HV188" s="235"/>
      <c r="HW188" s="235"/>
      <c r="HX188" s="240"/>
      <c r="HY188" s="241"/>
      <c r="HZ188" s="242"/>
      <c r="IB188" s="244"/>
      <c r="IE188" s="31"/>
      <c r="IG188" s="244"/>
      <c r="IH188" s="245"/>
      <c r="II188" s="245"/>
    </row>
    <row r="189" spans="1:243" s="243" customFormat="1" ht="17.45" hidden="1" customHeight="1">
      <c r="A189" s="236"/>
      <c r="B189" s="237"/>
      <c r="C189" s="246"/>
      <c r="D189" s="247"/>
      <c r="E189" s="248"/>
      <c r="F189" s="249"/>
      <c r="G189" s="249"/>
      <c r="H189" s="249"/>
      <c r="I189" s="249"/>
      <c r="J189" s="249"/>
      <c r="K189" s="220"/>
      <c r="L189" s="220"/>
      <c r="M189" s="220"/>
      <c r="N189" s="220"/>
      <c r="O189" s="221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1"/>
      <c r="AW189" s="221"/>
      <c r="AX189" s="221"/>
      <c r="AY189" s="222"/>
      <c r="AZ189" s="223"/>
      <c r="BA189" s="224"/>
      <c r="BB189" s="225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6"/>
      <c r="CD189" s="226"/>
      <c r="CE189" s="226"/>
      <c r="CF189" s="226"/>
      <c r="CG189" s="226"/>
      <c r="CH189" s="226"/>
      <c r="CI189" s="227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38"/>
      <c r="DR189" s="239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9"/>
      <c r="EM189" s="230"/>
      <c r="EN189" s="230"/>
      <c r="EO189" s="229"/>
      <c r="EP189" s="230"/>
      <c r="EQ189" s="231"/>
      <c r="ER189" s="229"/>
      <c r="ES189" s="230"/>
      <c r="ET189" s="230"/>
      <c r="EU189" s="229"/>
      <c r="EV189" s="230"/>
      <c r="EW189" s="230"/>
      <c r="EX189" s="229"/>
      <c r="EY189" s="230"/>
      <c r="EZ189" s="230"/>
      <c r="FA189" s="229"/>
      <c r="FB189" s="230"/>
      <c r="FC189" s="230"/>
      <c r="FD189" s="232"/>
      <c r="FE189" s="232"/>
      <c r="FF189" s="232"/>
      <c r="FG189" s="232"/>
      <c r="FH189" s="232"/>
      <c r="FI189" s="232"/>
      <c r="FJ189" s="232"/>
      <c r="FK189" s="232"/>
      <c r="FL189" s="232"/>
      <c r="FM189" s="232"/>
      <c r="FN189" s="232"/>
      <c r="FO189" s="232"/>
      <c r="FP189" s="232"/>
      <c r="FQ189" s="232"/>
      <c r="FR189" s="232"/>
      <c r="FS189" s="232"/>
      <c r="FT189" s="232"/>
      <c r="FU189" s="232"/>
      <c r="FV189" s="232"/>
      <c r="FW189" s="232"/>
      <c r="FX189" s="232"/>
      <c r="FY189" s="232"/>
      <c r="FZ189" s="232"/>
      <c r="GA189" s="232"/>
      <c r="GB189" s="232"/>
      <c r="GC189" s="232"/>
      <c r="GD189" s="232"/>
      <c r="GE189" s="232"/>
      <c r="GF189" s="232"/>
      <c r="GG189" s="232"/>
      <c r="GH189" s="232"/>
      <c r="GI189" s="232"/>
      <c r="GJ189" s="232"/>
      <c r="GK189" s="232"/>
      <c r="GL189" s="232"/>
      <c r="GM189" s="232"/>
      <c r="GN189" s="232"/>
      <c r="GO189" s="232"/>
      <c r="GP189" s="232"/>
      <c r="GQ189" s="232"/>
      <c r="GR189" s="232"/>
      <c r="GS189" s="232"/>
      <c r="GT189" s="233"/>
      <c r="GU189" s="234"/>
      <c r="GV189" s="234"/>
      <c r="GW189" s="234"/>
      <c r="GX189" s="234"/>
      <c r="GY189" s="234"/>
      <c r="GZ189" s="233"/>
      <c r="HA189" s="233"/>
      <c r="HB189" s="233"/>
      <c r="HC189" s="234"/>
      <c r="HD189" s="234"/>
      <c r="HE189" s="234"/>
      <c r="HF189" s="233"/>
      <c r="HG189" s="233"/>
      <c r="HH189" s="233"/>
      <c r="HI189" s="233"/>
      <c r="HJ189" s="235"/>
      <c r="HK189" s="235"/>
      <c r="HL189" s="235"/>
      <c r="HM189" s="235"/>
      <c r="HN189" s="235"/>
      <c r="HO189" s="235"/>
      <c r="HP189" s="235"/>
      <c r="HQ189" s="235"/>
      <c r="HR189" s="235"/>
      <c r="HS189" s="235"/>
      <c r="HT189" s="235"/>
      <c r="HU189" s="235"/>
      <c r="HV189" s="235"/>
      <c r="HW189" s="235"/>
      <c r="HX189" s="240"/>
      <c r="HY189" s="241"/>
      <c r="HZ189" s="242"/>
      <c r="IB189" s="244"/>
      <c r="IE189" s="31"/>
      <c r="IG189" s="244"/>
      <c r="IH189" s="245"/>
      <c r="II189" s="245"/>
    </row>
    <row r="190" spans="1:243" s="243" customFormat="1" ht="17.45" hidden="1" customHeight="1">
      <c r="A190" s="236"/>
      <c r="B190" s="237"/>
      <c r="C190" s="246"/>
      <c r="D190" s="247"/>
      <c r="E190" s="248"/>
      <c r="F190" s="249"/>
      <c r="G190" s="249"/>
      <c r="H190" s="249"/>
      <c r="I190" s="249"/>
      <c r="J190" s="249"/>
      <c r="K190" s="220"/>
      <c r="L190" s="220"/>
      <c r="M190" s="220"/>
      <c r="N190" s="220"/>
      <c r="O190" s="221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1"/>
      <c r="AW190" s="221"/>
      <c r="AX190" s="221"/>
      <c r="AY190" s="222"/>
      <c r="AZ190" s="223"/>
      <c r="BA190" s="224"/>
      <c r="BB190" s="225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4"/>
      <c r="BN190" s="224"/>
      <c r="BO190" s="224"/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4"/>
      <c r="CA190" s="224"/>
      <c r="CB190" s="224"/>
      <c r="CC190" s="226"/>
      <c r="CD190" s="226"/>
      <c r="CE190" s="226"/>
      <c r="CF190" s="226"/>
      <c r="CG190" s="226"/>
      <c r="CH190" s="226"/>
      <c r="CI190" s="227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38"/>
      <c r="DR190" s="239"/>
      <c r="DS190" s="228"/>
      <c r="DT190" s="228"/>
      <c r="DU190" s="228"/>
      <c r="DV190" s="228"/>
      <c r="DW190" s="228"/>
      <c r="DX190" s="228"/>
      <c r="DY190" s="228"/>
      <c r="DZ190" s="228"/>
      <c r="EA190" s="228"/>
      <c r="EB190" s="228"/>
      <c r="EC190" s="228"/>
      <c r="ED190" s="228"/>
      <c r="EE190" s="228"/>
      <c r="EF190" s="228"/>
      <c r="EG190" s="228"/>
      <c r="EH190" s="228"/>
      <c r="EI190" s="228"/>
      <c r="EJ190" s="228"/>
      <c r="EK190" s="228"/>
      <c r="EL190" s="229"/>
      <c r="EM190" s="230"/>
      <c r="EN190" s="230"/>
      <c r="EO190" s="229"/>
      <c r="EP190" s="230"/>
      <c r="EQ190" s="231"/>
      <c r="ER190" s="229"/>
      <c r="ES190" s="230"/>
      <c r="ET190" s="230"/>
      <c r="EU190" s="229"/>
      <c r="EV190" s="230"/>
      <c r="EW190" s="230"/>
      <c r="EX190" s="229"/>
      <c r="EY190" s="230"/>
      <c r="EZ190" s="230"/>
      <c r="FA190" s="229"/>
      <c r="FB190" s="230"/>
      <c r="FC190" s="230"/>
      <c r="FD190" s="232"/>
      <c r="FE190" s="232"/>
      <c r="FF190" s="232"/>
      <c r="FG190" s="232"/>
      <c r="FH190" s="232"/>
      <c r="FI190" s="232"/>
      <c r="FJ190" s="232"/>
      <c r="FK190" s="232"/>
      <c r="FL190" s="232"/>
      <c r="FM190" s="232"/>
      <c r="FN190" s="232"/>
      <c r="FO190" s="232"/>
      <c r="FP190" s="232"/>
      <c r="FQ190" s="232"/>
      <c r="FR190" s="232"/>
      <c r="FS190" s="232"/>
      <c r="FT190" s="232"/>
      <c r="FU190" s="232"/>
      <c r="FV190" s="232"/>
      <c r="FW190" s="232"/>
      <c r="FX190" s="232"/>
      <c r="FY190" s="232"/>
      <c r="FZ190" s="232"/>
      <c r="GA190" s="232"/>
      <c r="GB190" s="232"/>
      <c r="GC190" s="232"/>
      <c r="GD190" s="232"/>
      <c r="GE190" s="232"/>
      <c r="GF190" s="232"/>
      <c r="GG190" s="232"/>
      <c r="GH190" s="232"/>
      <c r="GI190" s="232"/>
      <c r="GJ190" s="232"/>
      <c r="GK190" s="232"/>
      <c r="GL190" s="232"/>
      <c r="GM190" s="232"/>
      <c r="GN190" s="232"/>
      <c r="GO190" s="232"/>
      <c r="GP190" s="232"/>
      <c r="GQ190" s="232"/>
      <c r="GR190" s="232"/>
      <c r="GS190" s="232"/>
      <c r="GT190" s="233"/>
      <c r="GU190" s="234"/>
      <c r="GV190" s="234"/>
      <c r="GW190" s="234"/>
      <c r="GX190" s="234"/>
      <c r="GY190" s="234"/>
      <c r="GZ190" s="233"/>
      <c r="HA190" s="233"/>
      <c r="HB190" s="233"/>
      <c r="HC190" s="234"/>
      <c r="HD190" s="234"/>
      <c r="HE190" s="234"/>
      <c r="HF190" s="233"/>
      <c r="HG190" s="233"/>
      <c r="HH190" s="233"/>
      <c r="HI190" s="233"/>
      <c r="HJ190" s="235"/>
      <c r="HK190" s="235"/>
      <c r="HL190" s="235"/>
      <c r="HM190" s="235"/>
      <c r="HN190" s="235"/>
      <c r="HO190" s="235"/>
      <c r="HP190" s="235"/>
      <c r="HQ190" s="235"/>
      <c r="HR190" s="235"/>
      <c r="HS190" s="235"/>
      <c r="HT190" s="235"/>
      <c r="HU190" s="235"/>
      <c r="HV190" s="235"/>
      <c r="HW190" s="235"/>
      <c r="HX190" s="240"/>
      <c r="HY190" s="241"/>
      <c r="HZ190" s="72"/>
      <c r="IB190" s="244"/>
      <c r="IE190" s="31"/>
      <c r="IG190" s="244"/>
      <c r="IH190" s="245"/>
      <c r="II190" s="245"/>
    </row>
    <row r="191" spans="1:243" s="243" customFormat="1" ht="17.45" hidden="1" customHeight="1">
      <c r="A191" s="236"/>
      <c r="B191" s="237"/>
      <c r="C191" s="246"/>
      <c r="D191" s="247"/>
      <c r="E191" s="248"/>
      <c r="F191" s="249"/>
      <c r="G191" s="249"/>
      <c r="H191" s="249"/>
      <c r="I191" s="249"/>
      <c r="J191" s="249"/>
      <c r="K191" s="220"/>
      <c r="L191" s="220"/>
      <c r="M191" s="220"/>
      <c r="N191" s="220"/>
      <c r="O191" s="221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1"/>
      <c r="AW191" s="221"/>
      <c r="AX191" s="221"/>
      <c r="AY191" s="222"/>
      <c r="AZ191" s="223"/>
      <c r="BA191" s="224"/>
      <c r="BB191" s="225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6"/>
      <c r="CD191" s="226"/>
      <c r="CE191" s="226"/>
      <c r="CF191" s="226"/>
      <c r="CG191" s="226"/>
      <c r="CH191" s="226"/>
      <c r="CI191" s="227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38"/>
      <c r="DR191" s="239"/>
      <c r="DS191" s="228"/>
      <c r="DT191" s="228"/>
      <c r="DU191" s="228"/>
      <c r="DV191" s="228"/>
      <c r="DW191" s="228"/>
      <c r="DX191" s="228"/>
      <c r="DY191" s="228"/>
      <c r="DZ191" s="228"/>
      <c r="EA191" s="228"/>
      <c r="EB191" s="228"/>
      <c r="EC191" s="228"/>
      <c r="ED191" s="228"/>
      <c r="EE191" s="228"/>
      <c r="EF191" s="228"/>
      <c r="EG191" s="228"/>
      <c r="EH191" s="228"/>
      <c r="EI191" s="228"/>
      <c r="EJ191" s="228"/>
      <c r="EK191" s="228"/>
      <c r="EL191" s="229"/>
      <c r="EM191" s="230"/>
      <c r="EN191" s="230"/>
      <c r="EO191" s="229"/>
      <c r="EP191" s="230"/>
      <c r="EQ191" s="231"/>
      <c r="ER191" s="229"/>
      <c r="ES191" s="230"/>
      <c r="ET191" s="230"/>
      <c r="EU191" s="229"/>
      <c r="EV191" s="230"/>
      <c r="EW191" s="230"/>
      <c r="EX191" s="229"/>
      <c r="EY191" s="230"/>
      <c r="EZ191" s="230"/>
      <c r="FA191" s="229"/>
      <c r="FB191" s="230"/>
      <c r="FC191" s="230"/>
      <c r="FD191" s="232"/>
      <c r="FE191" s="232"/>
      <c r="FF191" s="232"/>
      <c r="FG191" s="232"/>
      <c r="FH191" s="232"/>
      <c r="FI191" s="232"/>
      <c r="FJ191" s="232"/>
      <c r="FK191" s="232"/>
      <c r="FL191" s="232"/>
      <c r="FM191" s="232"/>
      <c r="FN191" s="232"/>
      <c r="FO191" s="232"/>
      <c r="FP191" s="232"/>
      <c r="FQ191" s="232"/>
      <c r="FR191" s="232"/>
      <c r="FS191" s="232"/>
      <c r="FT191" s="232"/>
      <c r="FU191" s="232"/>
      <c r="FV191" s="232"/>
      <c r="FW191" s="232"/>
      <c r="FX191" s="232"/>
      <c r="FY191" s="232"/>
      <c r="FZ191" s="232"/>
      <c r="GA191" s="232"/>
      <c r="GB191" s="232"/>
      <c r="GC191" s="232"/>
      <c r="GD191" s="232"/>
      <c r="GE191" s="232"/>
      <c r="GF191" s="232"/>
      <c r="GG191" s="232"/>
      <c r="GH191" s="232"/>
      <c r="GI191" s="232"/>
      <c r="GJ191" s="232"/>
      <c r="GK191" s="232"/>
      <c r="GL191" s="232"/>
      <c r="GM191" s="232"/>
      <c r="GN191" s="232"/>
      <c r="GO191" s="232"/>
      <c r="GP191" s="232"/>
      <c r="GQ191" s="232"/>
      <c r="GR191" s="232"/>
      <c r="GS191" s="232"/>
      <c r="GT191" s="233"/>
      <c r="GU191" s="234"/>
      <c r="GV191" s="234"/>
      <c r="GW191" s="234"/>
      <c r="GX191" s="234"/>
      <c r="GY191" s="234"/>
      <c r="GZ191" s="233"/>
      <c r="HA191" s="233"/>
      <c r="HB191" s="233"/>
      <c r="HC191" s="234"/>
      <c r="HD191" s="234"/>
      <c r="HE191" s="234"/>
      <c r="HF191" s="233"/>
      <c r="HG191" s="233"/>
      <c r="HH191" s="233"/>
      <c r="HI191" s="233"/>
      <c r="HJ191" s="235"/>
      <c r="HK191" s="235"/>
      <c r="HL191" s="235"/>
      <c r="HM191" s="235"/>
      <c r="HN191" s="235"/>
      <c r="HO191" s="235"/>
      <c r="HP191" s="235"/>
      <c r="HQ191" s="235"/>
      <c r="HR191" s="235"/>
      <c r="HS191" s="235"/>
      <c r="HT191" s="235"/>
      <c r="HU191" s="235"/>
      <c r="HV191" s="235"/>
      <c r="HW191" s="235"/>
      <c r="HX191" s="240"/>
      <c r="HY191" s="241"/>
      <c r="HZ191" s="273"/>
      <c r="IB191" s="244"/>
      <c r="IE191" s="31"/>
      <c r="IG191" s="244"/>
      <c r="IH191" s="245"/>
      <c r="II191" s="245"/>
    </row>
    <row r="192" spans="1:243" s="243" customFormat="1" ht="17.45" hidden="1" customHeight="1">
      <c r="A192" s="236"/>
      <c r="B192" s="237"/>
      <c r="C192" s="246"/>
      <c r="D192" s="247"/>
      <c r="E192" s="248"/>
      <c r="F192" s="249"/>
      <c r="G192" s="249"/>
      <c r="H192" s="249"/>
      <c r="I192" s="249"/>
      <c r="J192" s="249"/>
      <c r="K192" s="220"/>
      <c r="L192" s="220"/>
      <c r="M192" s="220"/>
      <c r="N192" s="220"/>
      <c r="O192" s="221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1"/>
      <c r="AW192" s="221"/>
      <c r="AX192" s="221"/>
      <c r="AY192" s="222"/>
      <c r="AZ192" s="223"/>
      <c r="BA192" s="224"/>
      <c r="BB192" s="225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4"/>
      <c r="BN192" s="224"/>
      <c r="BO192" s="224"/>
      <c r="BP192" s="224"/>
      <c r="BQ192" s="224"/>
      <c r="BR192" s="224"/>
      <c r="BS192" s="224"/>
      <c r="BT192" s="224"/>
      <c r="BU192" s="224"/>
      <c r="BV192" s="224"/>
      <c r="BW192" s="224"/>
      <c r="BX192" s="224"/>
      <c r="BY192" s="224"/>
      <c r="BZ192" s="224"/>
      <c r="CA192" s="224"/>
      <c r="CB192" s="224"/>
      <c r="CC192" s="226"/>
      <c r="CD192" s="226"/>
      <c r="CE192" s="226"/>
      <c r="CF192" s="226"/>
      <c r="CG192" s="226"/>
      <c r="CH192" s="226"/>
      <c r="CI192" s="227"/>
      <c r="CJ192" s="226"/>
      <c r="CK192" s="226"/>
      <c r="CL192" s="226"/>
      <c r="CM192" s="226"/>
      <c r="CN192" s="226"/>
      <c r="CO192" s="226"/>
      <c r="CP192" s="226"/>
      <c r="CQ192" s="226"/>
      <c r="CR192" s="226"/>
      <c r="CS192" s="226"/>
      <c r="CT192" s="226"/>
      <c r="CU192" s="226"/>
      <c r="CV192" s="226"/>
      <c r="CW192" s="226"/>
      <c r="CX192" s="226"/>
      <c r="CY192" s="226"/>
      <c r="CZ192" s="226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38"/>
      <c r="DR192" s="239"/>
      <c r="DS192" s="228"/>
      <c r="DT192" s="228"/>
      <c r="DU192" s="228"/>
      <c r="DV192" s="228"/>
      <c r="DW192" s="228"/>
      <c r="DX192" s="228"/>
      <c r="DY192" s="228"/>
      <c r="DZ192" s="228"/>
      <c r="EA192" s="228"/>
      <c r="EB192" s="228"/>
      <c r="EC192" s="228"/>
      <c r="ED192" s="228"/>
      <c r="EE192" s="228"/>
      <c r="EF192" s="228"/>
      <c r="EG192" s="228"/>
      <c r="EH192" s="228"/>
      <c r="EI192" s="228"/>
      <c r="EJ192" s="228"/>
      <c r="EK192" s="228"/>
      <c r="EL192" s="229"/>
      <c r="EM192" s="230"/>
      <c r="EN192" s="230"/>
      <c r="EO192" s="229"/>
      <c r="EP192" s="230"/>
      <c r="EQ192" s="231"/>
      <c r="ER192" s="229"/>
      <c r="ES192" s="230"/>
      <c r="ET192" s="230"/>
      <c r="EU192" s="229"/>
      <c r="EV192" s="230"/>
      <c r="EW192" s="230"/>
      <c r="EX192" s="229"/>
      <c r="EY192" s="230"/>
      <c r="EZ192" s="230"/>
      <c r="FA192" s="229"/>
      <c r="FB192" s="230"/>
      <c r="FC192" s="230"/>
      <c r="FD192" s="232"/>
      <c r="FE192" s="232"/>
      <c r="FF192" s="232"/>
      <c r="FG192" s="232"/>
      <c r="FH192" s="232"/>
      <c r="FI192" s="232"/>
      <c r="FJ192" s="232"/>
      <c r="FK192" s="232"/>
      <c r="FL192" s="232"/>
      <c r="FM192" s="232"/>
      <c r="FN192" s="232"/>
      <c r="FO192" s="232"/>
      <c r="FP192" s="232"/>
      <c r="FQ192" s="232"/>
      <c r="FR192" s="232"/>
      <c r="FS192" s="232"/>
      <c r="FT192" s="232"/>
      <c r="FU192" s="232"/>
      <c r="FV192" s="232"/>
      <c r="FW192" s="232"/>
      <c r="FX192" s="232"/>
      <c r="FY192" s="232"/>
      <c r="FZ192" s="232"/>
      <c r="GA192" s="232"/>
      <c r="GB192" s="232"/>
      <c r="GC192" s="232"/>
      <c r="GD192" s="232"/>
      <c r="GE192" s="232"/>
      <c r="GF192" s="232"/>
      <c r="GG192" s="232"/>
      <c r="GH192" s="232"/>
      <c r="GI192" s="232"/>
      <c r="GJ192" s="232"/>
      <c r="GK192" s="232"/>
      <c r="GL192" s="232"/>
      <c r="GM192" s="232"/>
      <c r="GN192" s="232"/>
      <c r="GO192" s="232"/>
      <c r="GP192" s="232"/>
      <c r="GQ192" s="232"/>
      <c r="GR192" s="232"/>
      <c r="GS192" s="232"/>
      <c r="GT192" s="233"/>
      <c r="GU192" s="234"/>
      <c r="GV192" s="234"/>
      <c r="GW192" s="234"/>
      <c r="GX192" s="234"/>
      <c r="GY192" s="234"/>
      <c r="GZ192" s="233"/>
      <c r="HA192" s="233"/>
      <c r="HB192" s="233"/>
      <c r="HC192" s="234"/>
      <c r="HD192" s="234"/>
      <c r="HE192" s="234"/>
      <c r="HF192" s="233"/>
      <c r="HG192" s="233"/>
      <c r="HH192" s="233"/>
      <c r="HI192" s="233"/>
      <c r="HJ192" s="235"/>
      <c r="HK192" s="235"/>
      <c r="HL192" s="235"/>
      <c r="HM192" s="235"/>
      <c r="HN192" s="235"/>
      <c r="HO192" s="235"/>
      <c r="HP192" s="235"/>
      <c r="HQ192" s="235"/>
      <c r="HR192" s="235"/>
      <c r="HS192" s="235"/>
      <c r="HT192" s="235"/>
      <c r="HU192" s="235"/>
      <c r="HV192" s="235"/>
      <c r="HW192" s="235"/>
      <c r="HX192" s="240"/>
      <c r="HY192" s="241"/>
      <c r="HZ192" s="273"/>
      <c r="IB192" s="244"/>
      <c r="IE192" s="31"/>
      <c r="IG192" s="244"/>
      <c r="IH192" s="245"/>
      <c r="II192" s="245"/>
    </row>
    <row r="193" spans="1:243" s="243" customFormat="1" ht="17.45" hidden="1" customHeight="1">
      <c r="A193" s="236"/>
      <c r="B193" s="237"/>
      <c r="C193" s="246"/>
      <c r="D193" s="247"/>
      <c r="E193" s="248"/>
      <c r="F193" s="249"/>
      <c r="G193" s="249"/>
      <c r="H193" s="249"/>
      <c r="I193" s="249"/>
      <c r="J193" s="249"/>
      <c r="K193" s="220"/>
      <c r="L193" s="220"/>
      <c r="M193" s="220"/>
      <c r="N193" s="220"/>
      <c r="O193" s="221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1"/>
      <c r="AW193" s="221"/>
      <c r="AX193" s="221"/>
      <c r="AY193" s="222"/>
      <c r="AZ193" s="223"/>
      <c r="BA193" s="224"/>
      <c r="BB193" s="225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4"/>
      <c r="BN193" s="224"/>
      <c r="BO193" s="224"/>
      <c r="BP193" s="224"/>
      <c r="BQ193" s="224"/>
      <c r="BR193" s="224"/>
      <c r="BS193" s="224"/>
      <c r="BT193" s="224"/>
      <c r="BU193" s="224"/>
      <c r="BV193" s="224"/>
      <c r="BW193" s="224"/>
      <c r="BX193" s="224"/>
      <c r="BY193" s="224"/>
      <c r="BZ193" s="224"/>
      <c r="CA193" s="224"/>
      <c r="CB193" s="224"/>
      <c r="CC193" s="226"/>
      <c r="CD193" s="226"/>
      <c r="CE193" s="226"/>
      <c r="CF193" s="226"/>
      <c r="CG193" s="226"/>
      <c r="CH193" s="226"/>
      <c r="CI193" s="227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38"/>
      <c r="DR193" s="239"/>
      <c r="DS193" s="228"/>
      <c r="DT193" s="228"/>
      <c r="DU193" s="228"/>
      <c r="DV193" s="228"/>
      <c r="DW193" s="228"/>
      <c r="DX193" s="228"/>
      <c r="DY193" s="228"/>
      <c r="DZ193" s="228"/>
      <c r="EA193" s="228"/>
      <c r="EB193" s="228"/>
      <c r="EC193" s="228"/>
      <c r="ED193" s="228"/>
      <c r="EE193" s="228"/>
      <c r="EF193" s="228"/>
      <c r="EG193" s="228"/>
      <c r="EH193" s="228"/>
      <c r="EI193" s="228"/>
      <c r="EJ193" s="228"/>
      <c r="EK193" s="228"/>
      <c r="EL193" s="229"/>
      <c r="EM193" s="230"/>
      <c r="EN193" s="230"/>
      <c r="EO193" s="229"/>
      <c r="EP193" s="230"/>
      <c r="EQ193" s="231"/>
      <c r="ER193" s="229"/>
      <c r="ES193" s="230"/>
      <c r="ET193" s="230"/>
      <c r="EU193" s="229"/>
      <c r="EV193" s="230"/>
      <c r="EW193" s="230"/>
      <c r="EX193" s="229"/>
      <c r="EY193" s="230"/>
      <c r="EZ193" s="230"/>
      <c r="FA193" s="229"/>
      <c r="FB193" s="230"/>
      <c r="FC193" s="230"/>
      <c r="FD193" s="232"/>
      <c r="FE193" s="232"/>
      <c r="FF193" s="232"/>
      <c r="FG193" s="232"/>
      <c r="FH193" s="232"/>
      <c r="FI193" s="232"/>
      <c r="FJ193" s="232"/>
      <c r="FK193" s="232"/>
      <c r="FL193" s="232"/>
      <c r="FM193" s="232"/>
      <c r="FN193" s="232"/>
      <c r="FO193" s="232"/>
      <c r="FP193" s="232"/>
      <c r="FQ193" s="232"/>
      <c r="FR193" s="232"/>
      <c r="FS193" s="232"/>
      <c r="FT193" s="232"/>
      <c r="FU193" s="232"/>
      <c r="FV193" s="232"/>
      <c r="FW193" s="232"/>
      <c r="FX193" s="232"/>
      <c r="FY193" s="232"/>
      <c r="FZ193" s="232"/>
      <c r="GA193" s="232"/>
      <c r="GB193" s="232"/>
      <c r="GC193" s="232"/>
      <c r="GD193" s="232"/>
      <c r="GE193" s="232"/>
      <c r="GF193" s="232"/>
      <c r="GG193" s="232"/>
      <c r="GH193" s="232"/>
      <c r="GI193" s="232"/>
      <c r="GJ193" s="232"/>
      <c r="GK193" s="232"/>
      <c r="GL193" s="232"/>
      <c r="GM193" s="232"/>
      <c r="GN193" s="232"/>
      <c r="GO193" s="232"/>
      <c r="GP193" s="232"/>
      <c r="GQ193" s="232"/>
      <c r="GR193" s="232"/>
      <c r="GS193" s="232"/>
      <c r="GT193" s="233"/>
      <c r="GU193" s="234"/>
      <c r="GV193" s="234"/>
      <c r="GW193" s="234"/>
      <c r="GX193" s="234"/>
      <c r="GY193" s="234"/>
      <c r="GZ193" s="233"/>
      <c r="HA193" s="233"/>
      <c r="HB193" s="233"/>
      <c r="HC193" s="234"/>
      <c r="HD193" s="234"/>
      <c r="HE193" s="234"/>
      <c r="HF193" s="233"/>
      <c r="HG193" s="233"/>
      <c r="HH193" s="233"/>
      <c r="HI193" s="233"/>
      <c r="HJ193" s="235"/>
      <c r="HK193" s="235"/>
      <c r="HL193" s="235"/>
      <c r="HM193" s="235"/>
      <c r="HN193" s="235"/>
      <c r="HO193" s="235"/>
      <c r="HP193" s="235"/>
      <c r="HQ193" s="235"/>
      <c r="HR193" s="235"/>
      <c r="HS193" s="235"/>
      <c r="HT193" s="235"/>
      <c r="HU193" s="235"/>
      <c r="HV193" s="235"/>
      <c r="HW193" s="235"/>
      <c r="HX193" s="240"/>
      <c r="HY193" s="241"/>
      <c r="HZ193" s="273"/>
      <c r="IB193" s="244"/>
      <c r="IE193" s="31"/>
      <c r="IG193" s="244"/>
      <c r="IH193" s="245"/>
      <c r="II193" s="245"/>
    </row>
    <row r="194" spans="1:243" s="243" customFormat="1" ht="17.45" hidden="1" customHeight="1">
      <c r="A194" s="236"/>
      <c r="B194" s="237"/>
      <c r="C194" s="246"/>
      <c r="D194" s="247"/>
      <c r="E194" s="248"/>
      <c r="F194" s="249"/>
      <c r="G194" s="249"/>
      <c r="H194" s="249"/>
      <c r="I194" s="249"/>
      <c r="J194" s="249"/>
      <c r="K194" s="220"/>
      <c r="L194" s="220"/>
      <c r="M194" s="220"/>
      <c r="N194" s="220"/>
      <c r="O194" s="221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1"/>
      <c r="AW194" s="221"/>
      <c r="AX194" s="221"/>
      <c r="AY194" s="222"/>
      <c r="AZ194" s="223"/>
      <c r="BA194" s="224"/>
      <c r="BB194" s="225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4"/>
      <c r="BN194" s="224"/>
      <c r="BO194" s="224"/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26"/>
      <c r="CD194" s="226"/>
      <c r="CE194" s="226"/>
      <c r="CF194" s="226"/>
      <c r="CG194" s="226"/>
      <c r="CH194" s="226"/>
      <c r="CI194" s="227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38"/>
      <c r="DR194" s="239"/>
      <c r="DS194" s="228"/>
      <c r="DT194" s="228"/>
      <c r="DU194" s="228"/>
      <c r="DV194" s="228"/>
      <c r="DW194" s="228"/>
      <c r="DX194" s="228"/>
      <c r="DY194" s="228"/>
      <c r="DZ194" s="228"/>
      <c r="EA194" s="228"/>
      <c r="EB194" s="228"/>
      <c r="EC194" s="228"/>
      <c r="ED194" s="228"/>
      <c r="EE194" s="228"/>
      <c r="EF194" s="228"/>
      <c r="EG194" s="228"/>
      <c r="EH194" s="228"/>
      <c r="EI194" s="228"/>
      <c r="EJ194" s="228"/>
      <c r="EK194" s="228"/>
      <c r="EL194" s="229"/>
      <c r="EM194" s="230"/>
      <c r="EN194" s="230"/>
      <c r="EO194" s="229"/>
      <c r="EP194" s="230"/>
      <c r="EQ194" s="231"/>
      <c r="ER194" s="229"/>
      <c r="ES194" s="230"/>
      <c r="ET194" s="230"/>
      <c r="EU194" s="229"/>
      <c r="EV194" s="230"/>
      <c r="EW194" s="230"/>
      <c r="EX194" s="229"/>
      <c r="EY194" s="230"/>
      <c r="EZ194" s="230"/>
      <c r="FA194" s="229"/>
      <c r="FB194" s="230"/>
      <c r="FC194" s="230"/>
      <c r="FD194" s="232"/>
      <c r="FE194" s="232"/>
      <c r="FF194" s="232"/>
      <c r="FG194" s="232"/>
      <c r="FH194" s="232"/>
      <c r="FI194" s="232"/>
      <c r="FJ194" s="232"/>
      <c r="FK194" s="232"/>
      <c r="FL194" s="232"/>
      <c r="FM194" s="232"/>
      <c r="FN194" s="232"/>
      <c r="FO194" s="232"/>
      <c r="FP194" s="232"/>
      <c r="FQ194" s="232"/>
      <c r="FR194" s="232"/>
      <c r="FS194" s="232"/>
      <c r="FT194" s="232"/>
      <c r="FU194" s="232"/>
      <c r="FV194" s="232"/>
      <c r="FW194" s="232"/>
      <c r="FX194" s="232"/>
      <c r="FY194" s="232"/>
      <c r="FZ194" s="232"/>
      <c r="GA194" s="232"/>
      <c r="GB194" s="232"/>
      <c r="GC194" s="232"/>
      <c r="GD194" s="232"/>
      <c r="GE194" s="232"/>
      <c r="GF194" s="232"/>
      <c r="GG194" s="232"/>
      <c r="GH194" s="232"/>
      <c r="GI194" s="232"/>
      <c r="GJ194" s="232"/>
      <c r="GK194" s="232"/>
      <c r="GL194" s="232"/>
      <c r="GM194" s="232"/>
      <c r="GN194" s="232"/>
      <c r="GO194" s="232"/>
      <c r="GP194" s="232"/>
      <c r="GQ194" s="232"/>
      <c r="GR194" s="232"/>
      <c r="GS194" s="232"/>
      <c r="GT194" s="233"/>
      <c r="GU194" s="234"/>
      <c r="GV194" s="234"/>
      <c r="GW194" s="234"/>
      <c r="GX194" s="234"/>
      <c r="GY194" s="234"/>
      <c r="GZ194" s="233"/>
      <c r="HA194" s="233"/>
      <c r="HB194" s="233"/>
      <c r="HC194" s="234"/>
      <c r="HD194" s="234"/>
      <c r="HE194" s="234"/>
      <c r="HF194" s="233"/>
      <c r="HG194" s="233"/>
      <c r="HH194" s="233"/>
      <c r="HI194" s="233"/>
      <c r="HJ194" s="235"/>
      <c r="HK194" s="235"/>
      <c r="HL194" s="235"/>
      <c r="HM194" s="235"/>
      <c r="HN194" s="235"/>
      <c r="HO194" s="235"/>
      <c r="HP194" s="235"/>
      <c r="HQ194" s="235"/>
      <c r="HR194" s="235"/>
      <c r="HS194" s="235"/>
      <c r="HT194" s="235"/>
      <c r="HU194" s="235"/>
      <c r="HV194" s="235"/>
      <c r="HW194" s="235"/>
      <c r="HX194" s="240"/>
      <c r="HY194" s="241"/>
      <c r="HZ194" s="277"/>
      <c r="IB194" s="244"/>
      <c r="IE194" s="31"/>
      <c r="IG194" s="244"/>
      <c r="IH194" s="245"/>
      <c r="II194" s="245"/>
    </row>
    <row r="195" spans="1:243" s="243" customFormat="1" ht="17.45" hidden="1" customHeight="1">
      <c r="A195" s="236"/>
      <c r="B195" s="237"/>
      <c r="C195" s="246"/>
      <c r="D195" s="247"/>
      <c r="E195" s="248"/>
      <c r="F195" s="249"/>
      <c r="G195" s="249"/>
      <c r="H195" s="249"/>
      <c r="I195" s="249"/>
      <c r="J195" s="249"/>
      <c r="K195" s="220"/>
      <c r="L195" s="220"/>
      <c r="M195" s="220"/>
      <c r="N195" s="220"/>
      <c r="O195" s="221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1"/>
      <c r="AW195" s="221"/>
      <c r="AX195" s="221"/>
      <c r="AY195" s="222"/>
      <c r="AZ195" s="223"/>
      <c r="BA195" s="224"/>
      <c r="BB195" s="225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6"/>
      <c r="CD195" s="226"/>
      <c r="CE195" s="226"/>
      <c r="CF195" s="226"/>
      <c r="CG195" s="226"/>
      <c r="CH195" s="226"/>
      <c r="CI195" s="227"/>
      <c r="CJ195" s="226"/>
      <c r="CK195" s="226"/>
      <c r="CL195" s="226"/>
      <c r="CM195" s="226"/>
      <c r="CN195" s="226"/>
      <c r="CO195" s="226"/>
      <c r="CP195" s="226"/>
      <c r="CQ195" s="226"/>
      <c r="CR195" s="226"/>
      <c r="CS195" s="226"/>
      <c r="CT195" s="226"/>
      <c r="CU195" s="226"/>
      <c r="CV195" s="226"/>
      <c r="CW195" s="226"/>
      <c r="CX195" s="226"/>
      <c r="CY195" s="226"/>
      <c r="CZ195" s="226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38"/>
      <c r="DR195" s="239"/>
      <c r="DS195" s="228"/>
      <c r="DT195" s="228"/>
      <c r="DU195" s="228"/>
      <c r="DV195" s="228"/>
      <c r="DW195" s="228"/>
      <c r="DX195" s="228"/>
      <c r="DY195" s="228"/>
      <c r="DZ195" s="228"/>
      <c r="EA195" s="228"/>
      <c r="EB195" s="228"/>
      <c r="EC195" s="228"/>
      <c r="ED195" s="228"/>
      <c r="EE195" s="228"/>
      <c r="EF195" s="228"/>
      <c r="EG195" s="228"/>
      <c r="EH195" s="228"/>
      <c r="EI195" s="228"/>
      <c r="EJ195" s="228"/>
      <c r="EK195" s="228"/>
      <c r="EL195" s="229"/>
      <c r="EM195" s="230"/>
      <c r="EN195" s="230"/>
      <c r="EO195" s="229"/>
      <c r="EP195" s="230"/>
      <c r="EQ195" s="231"/>
      <c r="ER195" s="229"/>
      <c r="ES195" s="230"/>
      <c r="ET195" s="230"/>
      <c r="EU195" s="229"/>
      <c r="EV195" s="230"/>
      <c r="EW195" s="230"/>
      <c r="EX195" s="229"/>
      <c r="EY195" s="230"/>
      <c r="EZ195" s="230"/>
      <c r="FA195" s="229"/>
      <c r="FB195" s="230"/>
      <c r="FC195" s="230"/>
      <c r="FD195" s="232"/>
      <c r="FE195" s="232"/>
      <c r="FF195" s="232"/>
      <c r="FG195" s="232"/>
      <c r="FH195" s="232"/>
      <c r="FI195" s="232"/>
      <c r="FJ195" s="232"/>
      <c r="FK195" s="232"/>
      <c r="FL195" s="232"/>
      <c r="FM195" s="232"/>
      <c r="FN195" s="232"/>
      <c r="FO195" s="232"/>
      <c r="FP195" s="232"/>
      <c r="FQ195" s="232"/>
      <c r="FR195" s="232"/>
      <c r="FS195" s="232"/>
      <c r="FT195" s="232"/>
      <c r="FU195" s="232"/>
      <c r="FV195" s="232"/>
      <c r="FW195" s="232"/>
      <c r="FX195" s="232"/>
      <c r="FY195" s="232"/>
      <c r="FZ195" s="232"/>
      <c r="GA195" s="232"/>
      <c r="GB195" s="232"/>
      <c r="GC195" s="232"/>
      <c r="GD195" s="232"/>
      <c r="GE195" s="232"/>
      <c r="GF195" s="232"/>
      <c r="GG195" s="232"/>
      <c r="GH195" s="232"/>
      <c r="GI195" s="232"/>
      <c r="GJ195" s="232"/>
      <c r="GK195" s="232"/>
      <c r="GL195" s="232"/>
      <c r="GM195" s="232"/>
      <c r="GN195" s="232"/>
      <c r="GO195" s="232"/>
      <c r="GP195" s="232"/>
      <c r="GQ195" s="232"/>
      <c r="GR195" s="232"/>
      <c r="GS195" s="232"/>
      <c r="GT195" s="233"/>
      <c r="GU195" s="234"/>
      <c r="GV195" s="234"/>
      <c r="GW195" s="234"/>
      <c r="GX195" s="234"/>
      <c r="GY195" s="234"/>
      <c r="GZ195" s="233"/>
      <c r="HA195" s="233"/>
      <c r="HB195" s="233"/>
      <c r="HC195" s="234"/>
      <c r="HD195" s="234"/>
      <c r="HE195" s="234"/>
      <c r="HF195" s="233"/>
      <c r="HG195" s="233"/>
      <c r="HH195" s="233"/>
      <c r="HI195" s="233"/>
      <c r="HJ195" s="235"/>
      <c r="HK195" s="235"/>
      <c r="HL195" s="235"/>
      <c r="HM195" s="235"/>
      <c r="HN195" s="235"/>
      <c r="HO195" s="235"/>
      <c r="HP195" s="235"/>
      <c r="HQ195" s="235"/>
      <c r="HR195" s="235"/>
      <c r="HS195" s="235"/>
      <c r="HT195" s="235"/>
      <c r="HU195" s="235"/>
      <c r="HV195" s="235"/>
      <c r="HW195" s="235"/>
      <c r="HX195" s="240"/>
      <c r="HY195" s="241"/>
      <c r="HZ195" s="242"/>
      <c r="IB195" s="244"/>
      <c r="IE195" s="31"/>
      <c r="IG195" s="244"/>
      <c r="IH195" s="245"/>
      <c r="II195" s="245"/>
    </row>
    <row r="196" spans="1:243" s="243" customFormat="1" ht="17.45" hidden="1" customHeight="1">
      <c r="A196" s="236"/>
      <c r="B196" s="237"/>
      <c r="C196" s="246"/>
      <c r="D196" s="247"/>
      <c r="E196" s="248"/>
      <c r="F196" s="249"/>
      <c r="G196" s="249"/>
      <c r="H196" s="249"/>
      <c r="I196" s="249"/>
      <c r="J196" s="249"/>
      <c r="K196" s="220"/>
      <c r="L196" s="220"/>
      <c r="M196" s="220"/>
      <c r="N196" s="220"/>
      <c r="O196" s="221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1"/>
      <c r="AW196" s="221"/>
      <c r="AX196" s="221"/>
      <c r="AY196" s="222"/>
      <c r="AZ196" s="223"/>
      <c r="BA196" s="224"/>
      <c r="BB196" s="225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224"/>
      <c r="BQ196" s="224"/>
      <c r="BR196" s="224"/>
      <c r="BS196" s="224"/>
      <c r="BT196" s="224"/>
      <c r="BU196" s="224"/>
      <c r="BV196" s="224"/>
      <c r="BW196" s="224"/>
      <c r="BX196" s="224"/>
      <c r="BY196" s="224"/>
      <c r="BZ196" s="224"/>
      <c r="CA196" s="224"/>
      <c r="CB196" s="224"/>
      <c r="CC196" s="226"/>
      <c r="CD196" s="226"/>
      <c r="CE196" s="226"/>
      <c r="CF196" s="226"/>
      <c r="CG196" s="226"/>
      <c r="CH196" s="226"/>
      <c r="CI196" s="227"/>
      <c r="CJ196" s="226"/>
      <c r="CK196" s="226"/>
      <c r="CL196" s="226"/>
      <c r="CM196" s="226"/>
      <c r="CN196" s="226"/>
      <c r="CO196" s="226"/>
      <c r="CP196" s="226"/>
      <c r="CQ196" s="226"/>
      <c r="CR196" s="226"/>
      <c r="CS196" s="226"/>
      <c r="CT196" s="226"/>
      <c r="CU196" s="226"/>
      <c r="CV196" s="226"/>
      <c r="CW196" s="226"/>
      <c r="CX196" s="226"/>
      <c r="CY196" s="226"/>
      <c r="CZ196" s="226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38"/>
      <c r="DR196" s="239"/>
      <c r="DS196" s="228"/>
      <c r="DT196" s="228"/>
      <c r="DU196" s="228"/>
      <c r="DV196" s="228"/>
      <c r="DW196" s="228"/>
      <c r="DX196" s="228"/>
      <c r="DY196" s="228"/>
      <c r="DZ196" s="228"/>
      <c r="EA196" s="228"/>
      <c r="EB196" s="228"/>
      <c r="EC196" s="228"/>
      <c r="ED196" s="228"/>
      <c r="EE196" s="228"/>
      <c r="EF196" s="228"/>
      <c r="EG196" s="228"/>
      <c r="EH196" s="228"/>
      <c r="EI196" s="228"/>
      <c r="EJ196" s="228"/>
      <c r="EK196" s="228"/>
      <c r="EL196" s="229"/>
      <c r="EM196" s="230"/>
      <c r="EN196" s="230"/>
      <c r="EO196" s="229"/>
      <c r="EP196" s="230"/>
      <c r="EQ196" s="231"/>
      <c r="ER196" s="229"/>
      <c r="ES196" s="230"/>
      <c r="ET196" s="230"/>
      <c r="EU196" s="229"/>
      <c r="EV196" s="230"/>
      <c r="EW196" s="230"/>
      <c r="EX196" s="229"/>
      <c r="EY196" s="230"/>
      <c r="EZ196" s="230"/>
      <c r="FA196" s="229"/>
      <c r="FB196" s="230"/>
      <c r="FC196" s="230"/>
      <c r="FD196" s="232"/>
      <c r="FE196" s="232"/>
      <c r="FF196" s="232"/>
      <c r="FG196" s="232"/>
      <c r="FH196" s="232"/>
      <c r="FI196" s="232"/>
      <c r="FJ196" s="232"/>
      <c r="FK196" s="232"/>
      <c r="FL196" s="232"/>
      <c r="FM196" s="232"/>
      <c r="FN196" s="232"/>
      <c r="FO196" s="232"/>
      <c r="FP196" s="232"/>
      <c r="FQ196" s="232"/>
      <c r="FR196" s="232"/>
      <c r="FS196" s="232"/>
      <c r="FT196" s="232"/>
      <c r="FU196" s="232"/>
      <c r="FV196" s="232"/>
      <c r="FW196" s="232"/>
      <c r="FX196" s="232"/>
      <c r="FY196" s="232"/>
      <c r="FZ196" s="232"/>
      <c r="GA196" s="232"/>
      <c r="GB196" s="232"/>
      <c r="GC196" s="232"/>
      <c r="GD196" s="232"/>
      <c r="GE196" s="232"/>
      <c r="GF196" s="232"/>
      <c r="GG196" s="232"/>
      <c r="GH196" s="232"/>
      <c r="GI196" s="232"/>
      <c r="GJ196" s="232"/>
      <c r="GK196" s="232"/>
      <c r="GL196" s="232"/>
      <c r="GM196" s="232"/>
      <c r="GN196" s="232"/>
      <c r="GO196" s="232"/>
      <c r="GP196" s="232"/>
      <c r="GQ196" s="232"/>
      <c r="GR196" s="232"/>
      <c r="GS196" s="232"/>
      <c r="GT196" s="233"/>
      <c r="GU196" s="234"/>
      <c r="GV196" s="234"/>
      <c r="GW196" s="234"/>
      <c r="GX196" s="234"/>
      <c r="GY196" s="234"/>
      <c r="GZ196" s="233"/>
      <c r="HA196" s="233"/>
      <c r="HB196" s="233"/>
      <c r="HC196" s="234"/>
      <c r="HD196" s="234"/>
      <c r="HE196" s="234"/>
      <c r="HF196" s="233"/>
      <c r="HG196" s="233"/>
      <c r="HH196" s="233"/>
      <c r="HI196" s="233"/>
      <c r="HJ196" s="235"/>
      <c r="HK196" s="235"/>
      <c r="HL196" s="235"/>
      <c r="HM196" s="235"/>
      <c r="HN196" s="235"/>
      <c r="HO196" s="235"/>
      <c r="HP196" s="235"/>
      <c r="HQ196" s="235"/>
      <c r="HR196" s="235"/>
      <c r="HS196" s="235"/>
      <c r="HT196" s="235"/>
      <c r="HU196" s="235"/>
      <c r="HV196" s="235"/>
      <c r="HW196" s="235"/>
      <c r="HX196" s="240"/>
      <c r="HY196" s="241"/>
      <c r="HZ196" s="242"/>
      <c r="IB196" s="244"/>
      <c r="IE196" s="31"/>
      <c r="IG196" s="244"/>
      <c r="IH196" s="245"/>
      <c r="II196" s="245"/>
    </row>
    <row r="197" spans="1:243" s="243" customFormat="1" ht="17.45" hidden="1" customHeight="1">
      <c r="A197" s="236"/>
      <c r="B197" s="237"/>
      <c r="C197" s="246"/>
      <c r="D197" s="247"/>
      <c r="E197" s="248"/>
      <c r="F197" s="249"/>
      <c r="G197" s="249"/>
      <c r="H197" s="249"/>
      <c r="I197" s="249"/>
      <c r="J197" s="249"/>
      <c r="K197" s="220"/>
      <c r="L197" s="220"/>
      <c r="M197" s="220"/>
      <c r="N197" s="220"/>
      <c r="O197" s="221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1"/>
      <c r="AW197" s="221"/>
      <c r="AX197" s="221"/>
      <c r="AY197" s="222"/>
      <c r="AZ197" s="223"/>
      <c r="BA197" s="224"/>
      <c r="BB197" s="225"/>
      <c r="BC197" s="224"/>
      <c r="BD197" s="224"/>
      <c r="BE197" s="224"/>
      <c r="BF197" s="224"/>
      <c r="BG197" s="224"/>
      <c r="BH197" s="224"/>
      <c r="BI197" s="224"/>
      <c r="BJ197" s="224"/>
      <c r="BK197" s="224"/>
      <c r="BL197" s="224"/>
      <c r="BM197" s="224"/>
      <c r="BN197" s="224"/>
      <c r="BO197" s="224"/>
      <c r="BP197" s="224"/>
      <c r="BQ197" s="224"/>
      <c r="BR197" s="224"/>
      <c r="BS197" s="224"/>
      <c r="BT197" s="224"/>
      <c r="BU197" s="224"/>
      <c r="BV197" s="224"/>
      <c r="BW197" s="224"/>
      <c r="BX197" s="224"/>
      <c r="BY197" s="224"/>
      <c r="BZ197" s="224"/>
      <c r="CA197" s="224"/>
      <c r="CB197" s="224"/>
      <c r="CC197" s="226"/>
      <c r="CD197" s="226"/>
      <c r="CE197" s="226"/>
      <c r="CF197" s="226"/>
      <c r="CG197" s="226"/>
      <c r="CH197" s="226"/>
      <c r="CI197" s="227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38"/>
      <c r="DR197" s="239"/>
      <c r="DS197" s="228"/>
      <c r="DT197" s="228"/>
      <c r="DU197" s="228"/>
      <c r="DV197" s="228"/>
      <c r="DW197" s="228"/>
      <c r="DX197" s="228"/>
      <c r="DY197" s="228"/>
      <c r="DZ197" s="228"/>
      <c r="EA197" s="228"/>
      <c r="EB197" s="228"/>
      <c r="EC197" s="228"/>
      <c r="ED197" s="228"/>
      <c r="EE197" s="228"/>
      <c r="EF197" s="228"/>
      <c r="EG197" s="228"/>
      <c r="EH197" s="228"/>
      <c r="EI197" s="228"/>
      <c r="EJ197" s="228"/>
      <c r="EK197" s="228"/>
      <c r="EL197" s="229"/>
      <c r="EM197" s="230"/>
      <c r="EN197" s="230"/>
      <c r="EO197" s="229"/>
      <c r="EP197" s="230"/>
      <c r="EQ197" s="231"/>
      <c r="ER197" s="229"/>
      <c r="ES197" s="230"/>
      <c r="ET197" s="230"/>
      <c r="EU197" s="229"/>
      <c r="EV197" s="230"/>
      <c r="EW197" s="230"/>
      <c r="EX197" s="229"/>
      <c r="EY197" s="230"/>
      <c r="EZ197" s="230"/>
      <c r="FA197" s="229"/>
      <c r="FB197" s="230"/>
      <c r="FC197" s="230"/>
      <c r="FD197" s="232"/>
      <c r="FE197" s="232"/>
      <c r="FF197" s="232"/>
      <c r="FG197" s="232"/>
      <c r="FH197" s="232"/>
      <c r="FI197" s="232"/>
      <c r="FJ197" s="232"/>
      <c r="FK197" s="232"/>
      <c r="FL197" s="232"/>
      <c r="FM197" s="232"/>
      <c r="FN197" s="232"/>
      <c r="FO197" s="232"/>
      <c r="FP197" s="232"/>
      <c r="FQ197" s="232"/>
      <c r="FR197" s="232"/>
      <c r="FS197" s="232"/>
      <c r="FT197" s="232"/>
      <c r="FU197" s="232"/>
      <c r="FV197" s="232"/>
      <c r="FW197" s="232"/>
      <c r="FX197" s="232"/>
      <c r="FY197" s="232"/>
      <c r="FZ197" s="232"/>
      <c r="GA197" s="232"/>
      <c r="GB197" s="232"/>
      <c r="GC197" s="232"/>
      <c r="GD197" s="232"/>
      <c r="GE197" s="232"/>
      <c r="GF197" s="232"/>
      <c r="GG197" s="232"/>
      <c r="GH197" s="232"/>
      <c r="GI197" s="232"/>
      <c r="GJ197" s="232"/>
      <c r="GK197" s="232"/>
      <c r="GL197" s="232"/>
      <c r="GM197" s="232"/>
      <c r="GN197" s="232"/>
      <c r="GO197" s="232"/>
      <c r="GP197" s="232"/>
      <c r="GQ197" s="232"/>
      <c r="GR197" s="232"/>
      <c r="GS197" s="232"/>
      <c r="GT197" s="233"/>
      <c r="GU197" s="234"/>
      <c r="GV197" s="234"/>
      <c r="GW197" s="234"/>
      <c r="GX197" s="234"/>
      <c r="GY197" s="234"/>
      <c r="GZ197" s="233"/>
      <c r="HA197" s="233"/>
      <c r="HB197" s="233"/>
      <c r="HC197" s="234"/>
      <c r="HD197" s="234"/>
      <c r="HE197" s="234"/>
      <c r="HF197" s="233"/>
      <c r="HG197" s="233"/>
      <c r="HH197" s="233"/>
      <c r="HI197" s="233"/>
      <c r="HJ197" s="235"/>
      <c r="HK197" s="235"/>
      <c r="HL197" s="235"/>
      <c r="HM197" s="235"/>
      <c r="HN197" s="235"/>
      <c r="HO197" s="235"/>
      <c r="HP197" s="235"/>
      <c r="HQ197" s="235"/>
      <c r="HR197" s="235"/>
      <c r="HS197" s="235"/>
      <c r="HT197" s="235"/>
      <c r="HU197" s="235"/>
      <c r="HV197" s="235"/>
      <c r="HW197" s="235"/>
      <c r="HX197" s="240"/>
      <c r="HY197" s="241"/>
      <c r="HZ197" s="242"/>
      <c r="IB197" s="244"/>
      <c r="IE197" s="31"/>
      <c r="IG197" s="244"/>
      <c r="IH197" s="245"/>
      <c r="II197" s="245"/>
    </row>
    <row r="198" spans="1:243" s="243" customFormat="1" ht="17.45" hidden="1" customHeight="1">
      <c r="A198" s="236"/>
      <c r="B198" s="237"/>
      <c r="C198" s="246"/>
      <c r="D198" s="247"/>
      <c r="E198" s="248"/>
      <c r="F198" s="249"/>
      <c r="G198" s="249"/>
      <c r="H198" s="249"/>
      <c r="I198" s="249"/>
      <c r="J198" s="249"/>
      <c r="K198" s="220"/>
      <c r="L198" s="220"/>
      <c r="M198" s="220"/>
      <c r="N198" s="220"/>
      <c r="O198" s="221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1"/>
      <c r="AW198" s="221"/>
      <c r="AX198" s="221"/>
      <c r="AY198" s="222"/>
      <c r="AZ198" s="223"/>
      <c r="BA198" s="224"/>
      <c r="BB198" s="225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4"/>
      <c r="BZ198" s="224"/>
      <c r="CA198" s="224"/>
      <c r="CB198" s="224"/>
      <c r="CC198" s="226"/>
      <c r="CD198" s="226"/>
      <c r="CE198" s="226"/>
      <c r="CF198" s="226"/>
      <c r="CG198" s="226"/>
      <c r="CH198" s="226"/>
      <c r="CI198" s="227"/>
      <c r="CJ198" s="226"/>
      <c r="CK198" s="226"/>
      <c r="CL198" s="226"/>
      <c r="CM198" s="226"/>
      <c r="CN198" s="226"/>
      <c r="CO198" s="226"/>
      <c r="CP198" s="226"/>
      <c r="CQ198" s="226"/>
      <c r="CR198" s="226"/>
      <c r="CS198" s="226"/>
      <c r="CT198" s="226"/>
      <c r="CU198" s="226"/>
      <c r="CV198" s="226"/>
      <c r="CW198" s="226"/>
      <c r="CX198" s="226"/>
      <c r="CY198" s="226"/>
      <c r="CZ198" s="226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38"/>
      <c r="DR198" s="239"/>
      <c r="DS198" s="228"/>
      <c r="DT198" s="228"/>
      <c r="DU198" s="228"/>
      <c r="DV198" s="228"/>
      <c r="DW198" s="228"/>
      <c r="DX198" s="228"/>
      <c r="DY198" s="228"/>
      <c r="DZ198" s="228"/>
      <c r="EA198" s="228"/>
      <c r="EB198" s="228"/>
      <c r="EC198" s="228"/>
      <c r="ED198" s="228"/>
      <c r="EE198" s="228"/>
      <c r="EF198" s="228"/>
      <c r="EG198" s="228"/>
      <c r="EH198" s="228"/>
      <c r="EI198" s="228"/>
      <c r="EJ198" s="228"/>
      <c r="EK198" s="228"/>
      <c r="EL198" s="229"/>
      <c r="EM198" s="230"/>
      <c r="EN198" s="230"/>
      <c r="EO198" s="229"/>
      <c r="EP198" s="230"/>
      <c r="EQ198" s="231"/>
      <c r="ER198" s="229"/>
      <c r="ES198" s="230"/>
      <c r="ET198" s="230"/>
      <c r="EU198" s="229"/>
      <c r="EV198" s="230"/>
      <c r="EW198" s="230"/>
      <c r="EX198" s="229"/>
      <c r="EY198" s="230"/>
      <c r="EZ198" s="230"/>
      <c r="FA198" s="229"/>
      <c r="FB198" s="230"/>
      <c r="FC198" s="230"/>
      <c r="FD198" s="232"/>
      <c r="FE198" s="232"/>
      <c r="FF198" s="232"/>
      <c r="FG198" s="232"/>
      <c r="FH198" s="232"/>
      <c r="FI198" s="232"/>
      <c r="FJ198" s="232"/>
      <c r="FK198" s="232"/>
      <c r="FL198" s="232"/>
      <c r="FM198" s="232"/>
      <c r="FN198" s="232"/>
      <c r="FO198" s="232"/>
      <c r="FP198" s="232"/>
      <c r="FQ198" s="232"/>
      <c r="FR198" s="232"/>
      <c r="FS198" s="232"/>
      <c r="FT198" s="232"/>
      <c r="FU198" s="232"/>
      <c r="FV198" s="232"/>
      <c r="FW198" s="232"/>
      <c r="FX198" s="232"/>
      <c r="FY198" s="232"/>
      <c r="FZ198" s="232"/>
      <c r="GA198" s="232"/>
      <c r="GB198" s="232"/>
      <c r="GC198" s="232"/>
      <c r="GD198" s="232"/>
      <c r="GE198" s="232"/>
      <c r="GF198" s="232"/>
      <c r="GG198" s="232"/>
      <c r="GH198" s="232"/>
      <c r="GI198" s="232"/>
      <c r="GJ198" s="232"/>
      <c r="GK198" s="232"/>
      <c r="GL198" s="232"/>
      <c r="GM198" s="232"/>
      <c r="GN198" s="232"/>
      <c r="GO198" s="232"/>
      <c r="GP198" s="232"/>
      <c r="GQ198" s="232"/>
      <c r="GR198" s="232"/>
      <c r="GS198" s="232"/>
      <c r="GT198" s="233"/>
      <c r="GU198" s="234"/>
      <c r="GV198" s="234"/>
      <c r="GW198" s="234"/>
      <c r="GX198" s="234"/>
      <c r="GY198" s="234"/>
      <c r="GZ198" s="233"/>
      <c r="HA198" s="233"/>
      <c r="HB198" s="233"/>
      <c r="HC198" s="234"/>
      <c r="HD198" s="234"/>
      <c r="HE198" s="234"/>
      <c r="HF198" s="233"/>
      <c r="HG198" s="233"/>
      <c r="HH198" s="233"/>
      <c r="HI198" s="233"/>
      <c r="HJ198" s="235"/>
      <c r="HK198" s="235"/>
      <c r="HL198" s="235"/>
      <c r="HM198" s="235"/>
      <c r="HN198" s="235"/>
      <c r="HO198" s="235"/>
      <c r="HP198" s="235"/>
      <c r="HQ198" s="235"/>
      <c r="HR198" s="235"/>
      <c r="HS198" s="235"/>
      <c r="HT198" s="235"/>
      <c r="HU198" s="235"/>
      <c r="HV198" s="235"/>
      <c r="HW198" s="235"/>
      <c r="HX198" s="240"/>
      <c r="HY198" s="241"/>
      <c r="HZ198" s="242"/>
      <c r="IB198" s="244"/>
      <c r="IE198" s="31"/>
      <c r="IG198" s="244"/>
      <c r="IH198" s="245"/>
      <c r="II198" s="245"/>
    </row>
    <row r="199" spans="1:243" s="243" customFormat="1" ht="17.45" hidden="1" customHeight="1">
      <c r="A199" s="236"/>
      <c r="B199" s="237"/>
      <c r="C199" s="246"/>
      <c r="D199" s="247"/>
      <c r="E199" s="248"/>
      <c r="F199" s="249"/>
      <c r="G199" s="249"/>
      <c r="H199" s="249"/>
      <c r="I199" s="249"/>
      <c r="J199" s="249"/>
      <c r="K199" s="220"/>
      <c r="L199" s="220"/>
      <c r="M199" s="220"/>
      <c r="N199" s="220"/>
      <c r="O199" s="221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1"/>
      <c r="AW199" s="221"/>
      <c r="AX199" s="221"/>
      <c r="AY199" s="222"/>
      <c r="AZ199" s="223"/>
      <c r="BA199" s="224"/>
      <c r="BB199" s="225"/>
      <c r="BC199" s="224"/>
      <c r="BD199" s="224"/>
      <c r="BE199" s="224"/>
      <c r="BF199" s="224"/>
      <c r="BG199" s="224"/>
      <c r="BH199" s="224"/>
      <c r="BI199" s="224"/>
      <c r="BJ199" s="224"/>
      <c r="BK199" s="224"/>
      <c r="BL199" s="224"/>
      <c r="BM199" s="224"/>
      <c r="BN199" s="224"/>
      <c r="BO199" s="224"/>
      <c r="BP199" s="224"/>
      <c r="BQ199" s="224"/>
      <c r="BR199" s="224"/>
      <c r="BS199" s="224"/>
      <c r="BT199" s="224"/>
      <c r="BU199" s="224"/>
      <c r="BV199" s="224"/>
      <c r="BW199" s="224"/>
      <c r="BX199" s="224"/>
      <c r="BY199" s="224"/>
      <c r="BZ199" s="224"/>
      <c r="CA199" s="224"/>
      <c r="CB199" s="224"/>
      <c r="CC199" s="226"/>
      <c r="CD199" s="226"/>
      <c r="CE199" s="226"/>
      <c r="CF199" s="226"/>
      <c r="CG199" s="226"/>
      <c r="CH199" s="226"/>
      <c r="CI199" s="227"/>
      <c r="CJ199" s="226"/>
      <c r="CK199" s="226"/>
      <c r="CL199" s="226"/>
      <c r="CM199" s="226"/>
      <c r="CN199" s="226"/>
      <c r="CO199" s="226"/>
      <c r="CP199" s="226"/>
      <c r="CQ199" s="226"/>
      <c r="CR199" s="226"/>
      <c r="CS199" s="226"/>
      <c r="CT199" s="226"/>
      <c r="CU199" s="226"/>
      <c r="CV199" s="226"/>
      <c r="CW199" s="226"/>
      <c r="CX199" s="226"/>
      <c r="CY199" s="226"/>
      <c r="CZ199" s="226"/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38"/>
      <c r="DR199" s="239"/>
      <c r="DS199" s="228"/>
      <c r="DT199" s="228"/>
      <c r="DU199" s="228"/>
      <c r="DV199" s="228"/>
      <c r="DW199" s="228"/>
      <c r="DX199" s="228"/>
      <c r="DY199" s="228"/>
      <c r="DZ199" s="228"/>
      <c r="EA199" s="228"/>
      <c r="EB199" s="228"/>
      <c r="EC199" s="228"/>
      <c r="ED199" s="228"/>
      <c r="EE199" s="228"/>
      <c r="EF199" s="228"/>
      <c r="EG199" s="228"/>
      <c r="EH199" s="228"/>
      <c r="EI199" s="228"/>
      <c r="EJ199" s="228"/>
      <c r="EK199" s="228"/>
      <c r="EL199" s="229"/>
      <c r="EM199" s="230"/>
      <c r="EN199" s="230"/>
      <c r="EO199" s="229"/>
      <c r="EP199" s="230"/>
      <c r="EQ199" s="231"/>
      <c r="ER199" s="229"/>
      <c r="ES199" s="230"/>
      <c r="ET199" s="230"/>
      <c r="EU199" s="229"/>
      <c r="EV199" s="230"/>
      <c r="EW199" s="230"/>
      <c r="EX199" s="229"/>
      <c r="EY199" s="230"/>
      <c r="EZ199" s="230"/>
      <c r="FA199" s="229"/>
      <c r="FB199" s="230"/>
      <c r="FC199" s="230"/>
      <c r="FD199" s="232"/>
      <c r="FE199" s="232"/>
      <c r="FF199" s="232"/>
      <c r="FG199" s="232"/>
      <c r="FH199" s="232"/>
      <c r="FI199" s="232"/>
      <c r="FJ199" s="232"/>
      <c r="FK199" s="232"/>
      <c r="FL199" s="232"/>
      <c r="FM199" s="232"/>
      <c r="FN199" s="232"/>
      <c r="FO199" s="232"/>
      <c r="FP199" s="232"/>
      <c r="FQ199" s="232"/>
      <c r="FR199" s="232"/>
      <c r="FS199" s="232"/>
      <c r="FT199" s="232"/>
      <c r="FU199" s="232"/>
      <c r="FV199" s="232"/>
      <c r="FW199" s="232"/>
      <c r="FX199" s="232"/>
      <c r="FY199" s="232"/>
      <c r="FZ199" s="232"/>
      <c r="GA199" s="232"/>
      <c r="GB199" s="232"/>
      <c r="GC199" s="232"/>
      <c r="GD199" s="232"/>
      <c r="GE199" s="232"/>
      <c r="GF199" s="232"/>
      <c r="GG199" s="232"/>
      <c r="GH199" s="232"/>
      <c r="GI199" s="232"/>
      <c r="GJ199" s="232"/>
      <c r="GK199" s="232"/>
      <c r="GL199" s="232"/>
      <c r="GM199" s="232"/>
      <c r="GN199" s="232"/>
      <c r="GO199" s="232"/>
      <c r="GP199" s="232"/>
      <c r="GQ199" s="232"/>
      <c r="GR199" s="232"/>
      <c r="GS199" s="232"/>
      <c r="GT199" s="233"/>
      <c r="GU199" s="234"/>
      <c r="GV199" s="234"/>
      <c r="GW199" s="234"/>
      <c r="GX199" s="234"/>
      <c r="GY199" s="234"/>
      <c r="GZ199" s="233"/>
      <c r="HA199" s="233"/>
      <c r="HB199" s="233"/>
      <c r="HC199" s="234"/>
      <c r="HD199" s="234"/>
      <c r="HE199" s="234"/>
      <c r="HF199" s="233"/>
      <c r="HG199" s="233"/>
      <c r="HH199" s="233"/>
      <c r="HI199" s="233"/>
      <c r="HJ199" s="235"/>
      <c r="HK199" s="235"/>
      <c r="HL199" s="235"/>
      <c r="HM199" s="235"/>
      <c r="HN199" s="235"/>
      <c r="HO199" s="235"/>
      <c r="HP199" s="235"/>
      <c r="HQ199" s="235"/>
      <c r="HR199" s="235"/>
      <c r="HS199" s="235"/>
      <c r="HT199" s="235"/>
      <c r="HU199" s="235"/>
      <c r="HV199" s="235"/>
      <c r="HW199" s="235"/>
      <c r="HX199" s="240"/>
      <c r="HY199" s="241"/>
      <c r="HZ199" s="242"/>
      <c r="IB199" s="244"/>
      <c r="IE199" s="31"/>
      <c r="IG199" s="244"/>
      <c r="IH199" s="245"/>
      <c r="II199" s="245"/>
    </row>
    <row r="200" spans="1:243" s="243" customFormat="1" ht="17.45" hidden="1" customHeight="1">
      <c r="A200" s="236"/>
      <c r="B200" s="237"/>
      <c r="C200" s="246"/>
      <c r="D200" s="247"/>
      <c r="E200" s="248"/>
      <c r="F200" s="249"/>
      <c r="G200" s="249"/>
      <c r="H200" s="249"/>
      <c r="I200" s="249"/>
      <c r="J200" s="249"/>
      <c r="K200" s="220"/>
      <c r="L200" s="220"/>
      <c r="M200" s="220"/>
      <c r="N200" s="220"/>
      <c r="O200" s="221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1"/>
      <c r="AW200" s="221"/>
      <c r="AX200" s="221"/>
      <c r="AY200" s="222"/>
      <c r="AZ200" s="223"/>
      <c r="BA200" s="224"/>
      <c r="BB200" s="225"/>
      <c r="BC200" s="224"/>
      <c r="BD200" s="224"/>
      <c r="BE200" s="224"/>
      <c r="BF200" s="224"/>
      <c r="BG200" s="224"/>
      <c r="BH200" s="224"/>
      <c r="BI200" s="224"/>
      <c r="BJ200" s="224"/>
      <c r="BK200" s="224"/>
      <c r="BL200" s="224"/>
      <c r="BM200" s="224"/>
      <c r="BN200" s="224"/>
      <c r="BO200" s="224"/>
      <c r="BP200" s="224"/>
      <c r="BQ200" s="224"/>
      <c r="BR200" s="224"/>
      <c r="BS200" s="224"/>
      <c r="BT200" s="224"/>
      <c r="BU200" s="224"/>
      <c r="BV200" s="224"/>
      <c r="BW200" s="224"/>
      <c r="BX200" s="224"/>
      <c r="BY200" s="224"/>
      <c r="BZ200" s="224"/>
      <c r="CA200" s="224"/>
      <c r="CB200" s="224"/>
      <c r="CC200" s="226"/>
      <c r="CD200" s="226"/>
      <c r="CE200" s="226"/>
      <c r="CF200" s="226"/>
      <c r="CG200" s="226"/>
      <c r="CH200" s="226"/>
      <c r="CI200" s="227"/>
      <c r="CJ200" s="226"/>
      <c r="CK200" s="226"/>
      <c r="CL200" s="226"/>
      <c r="CM200" s="226"/>
      <c r="CN200" s="226"/>
      <c r="CO200" s="226"/>
      <c r="CP200" s="226"/>
      <c r="CQ200" s="226"/>
      <c r="CR200" s="226"/>
      <c r="CS200" s="226"/>
      <c r="CT200" s="226"/>
      <c r="CU200" s="226"/>
      <c r="CV200" s="226"/>
      <c r="CW200" s="226"/>
      <c r="CX200" s="226"/>
      <c r="CY200" s="226"/>
      <c r="CZ200" s="226"/>
      <c r="DA200" s="226"/>
      <c r="DB200" s="226"/>
      <c r="DC200" s="226"/>
      <c r="DD200" s="226"/>
      <c r="DE200" s="226"/>
      <c r="DF200" s="226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38"/>
      <c r="DR200" s="239"/>
      <c r="DS200" s="228"/>
      <c r="DT200" s="228"/>
      <c r="DU200" s="228"/>
      <c r="DV200" s="228"/>
      <c r="DW200" s="228"/>
      <c r="DX200" s="228"/>
      <c r="DY200" s="228"/>
      <c r="DZ200" s="228"/>
      <c r="EA200" s="228"/>
      <c r="EB200" s="228"/>
      <c r="EC200" s="228"/>
      <c r="ED200" s="228"/>
      <c r="EE200" s="228"/>
      <c r="EF200" s="228"/>
      <c r="EG200" s="228"/>
      <c r="EH200" s="228"/>
      <c r="EI200" s="228"/>
      <c r="EJ200" s="228"/>
      <c r="EK200" s="228"/>
      <c r="EL200" s="229"/>
      <c r="EM200" s="230"/>
      <c r="EN200" s="230"/>
      <c r="EO200" s="229"/>
      <c r="EP200" s="230"/>
      <c r="EQ200" s="231"/>
      <c r="ER200" s="229"/>
      <c r="ES200" s="230"/>
      <c r="ET200" s="230"/>
      <c r="EU200" s="229"/>
      <c r="EV200" s="230"/>
      <c r="EW200" s="230"/>
      <c r="EX200" s="229"/>
      <c r="EY200" s="230"/>
      <c r="EZ200" s="230"/>
      <c r="FA200" s="229"/>
      <c r="FB200" s="230"/>
      <c r="FC200" s="230"/>
      <c r="FD200" s="232"/>
      <c r="FE200" s="232"/>
      <c r="FF200" s="232"/>
      <c r="FG200" s="232"/>
      <c r="FH200" s="232"/>
      <c r="FI200" s="232"/>
      <c r="FJ200" s="232"/>
      <c r="FK200" s="232"/>
      <c r="FL200" s="232"/>
      <c r="FM200" s="232"/>
      <c r="FN200" s="232"/>
      <c r="FO200" s="232"/>
      <c r="FP200" s="232"/>
      <c r="FQ200" s="232"/>
      <c r="FR200" s="232"/>
      <c r="FS200" s="232"/>
      <c r="FT200" s="232"/>
      <c r="FU200" s="232"/>
      <c r="FV200" s="232"/>
      <c r="FW200" s="232"/>
      <c r="FX200" s="232"/>
      <c r="FY200" s="232"/>
      <c r="FZ200" s="232"/>
      <c r="GA200" s="232"/>
      <c r="GB200" s="232"/>
      <c r="GC200" s="232"/>
      <c r="GD200" s="232"/>
      <c r="GE200" s="232"/>
      <c r="GF200" s="232"/>
      <c r="GG200" s="232"/>
      <c r="GH200" s="232"/>
      <c r="GI200" s="232"/>
      <c r="GJ200" s="232"/>
      <c r="GK200" s="232"/>
      <c r="GL200" s="232"/>
      <c r="GM200" s="232"/>
      <c r="GN200" s="232"/>
      <c r="GO200" s="232"/>
      <c r="GP200" s="232"/>
      <c r="GQ200" s="232"/>
      <c r="GR200" s="232"/>
      <c r="GS200" s="232"/>
      <c r="GT200" s="233"/>
      <c r="GU200" s="234"/>
      <c r="GV200" s="234"/>
      <c r="GW200" s="234"/>
      <c r="GX200" s="234"/>
      <c r="GY200" s="234"/>
      <c r="GZ200" s="233"/>
      <c r="HA200" s="233"/>
      <c r="HB200" s="233"/>
      <c r="HC200" s="234"/>
      <c r="HD200" s="234"/>
      <c r="HE200" s="234"/>
      <c r="HF200" s="233"/>
      <c r="HG200" s="233"/>
      <c r="HH200" s="233"/>
      <c r="HI200" s="233"/>
      <c r="HJ200" s="235"/>
      <c r="HK200" s="235"/>
      <c r="HL200" s="235"/>
      <c r="HM200" s="235"/>
      <c r="HN200" s="235"/>
      <c r="HO200" s="235"/>
      <c r="HP200" s="235"/>
      <c r="HQ200" s="235"/>
      <c r="HR200" s="235"/>
      <c r="HS200" s="235"/>
      <c r="HT200" s="235"/>
      <c r="HU200" s="235"/>
      <c r="HV200" s="235"/>
      <c r="HW200" s="235"/>
      <c r="HX200" s="240"/>
      <c r="HY200" s="241"/>
      <c r="HZ200" s="242"/>
      <c r="IB200" s="244"/>
      <c r="IE200" s="31"/>
      <c r="IG200" s="244"/>
      <c r="IH200" s="245"/>
      <c r="II200" s="245"/>
    </row>
    <row r="201" spans="1:243" s="243" customFormat="1" ht="17.45" hidden="1" customHeight="1">
      <c r="A201" s="236"/>
      <c r="B201" s="237"/>
      <c r="C201" s="246"/>
      <c r="D201" s="247"/>
      <c r="E201" s="248"/>
      <c r="F201" s="249"/>
      <c r="G201" s="249"/>
      <c r="H201" s="249"/>
      <c r="I201" s="249"/>
      <c r="J201" s="249"/>
      <c r="K201" s="220"/>
      <c r="L201" s="220"/>
      <c r="M201" s="220"/>
      <c r="N201" s="220"/>
      <c r="O201" s="221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1"/>
      <c r="AW201" s="221"/>
      <c r="AX201" s="221"/>
      <c r="AY201" s="222"/>
      <c r="AZ201" s="223"/>
      <c r="BA201" s="224"/>
      <c r="BB201" s="225"/>
      <c r="BC201" s="224"/>
      <c r="BD201" s="224"/>
      <c r="BE201" s="224"/>
      <c r="BF201" s="224"/>
      <c r="BG201" s="224"/>
      <c r="BH201" s="224"/>
      <c r="BI201" s="224"/>
      <c r="BJ201" s="224"/>
      <c r="BK201" s="224"/>
      <c r="BL201" s="224"/>
      <c r="BM201" s="224"/>
      <c r="BN201" s="224"/>
      <c r="BO201" s="224"/>
      <c r="BP201" s="224"/>
      <c r="BQ201" s="224"/>
      <c r="BR201" s="224"/>
      <c r="BS201" s="224"/>
      <c r="BT201" s="224"/>
      <c r="BU201" s="224"/>
      <c r="BV201" s="224"/>
      <c r="BW201" s="224"/>
      <c r="BX201" s="224"/>
      <c r="BY201" s="224"/>
      <c r="BZ201" s="224"/>
      <c r="CA201" s="224"/>
      <c r="CB201" s="224"/>
      <c r="CC201" s="226"/>
      <c r="CD201" s="226"/>
      <c r="CE201" s="226"/>
      <c r="CF201" s="226"/>
      <c r="CG201" s="226"/>
      <c r="CH201" s="226"/>
      <c r="CI201" s="227"/>
      <c r="CJ201" s="226"/>
      <c r="CK201" s="226"/>
      <c r="CL201" s="226"/>
      <c r="CM201" s="226"/>
      <c r="CN201" s="226"/>
      <c r="CO201" s="226"/>
      <c r="CP201" s="226"/>
      <c r="CQ201" s="226"/>
      <c r="CR201" s="226"/>
      <c r="CS201" s="226"/>
      <c r="CT201" s="226"/>
      <c r="CU201" s="226"/>
      <c r="CV201" s="226"/>
      <c r="CW201" s="226"/>
      <c r="CX201" s="226"/>
      <c r="CY201" s="226"/>
      <c r="CZ201" s="226"/>
      <c r="DA201" s="226"/>
      <c r="DB201" s="226"/>
      <c r="DC201" s="226"/>
      <c r="DD201" s="226"/>
      <c r="DE201" s="226"/>
      <c r="DF201" s="226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38"/>
      <c r="DR201" s="239"/>
      <c r="DS201" s="228"/>
      <c r="DT201" s="228"/>
      <c r="DU201" s="228"/>
      <c r="DV201" s="228"/>
      <c r="DW201" s="228"/>
      <c r="DX201" s="228"/>
      <c r="DY201" s="228"/>
      <c r="DZ201" s="228"/>
      <c r="EA201" s="228"/>
      <c r="EB201" s="228"/>
      <c r="EC201" s="228"/>
      <c r="ED201" s="228"/>
      <c r="EE201" s="228"/>
      <c r="EF201" s="228"/>
      <c r="EG201" s="228"/>
      <c r="EH201" s="228"/>
      <c r="EI201" s="228"/>
      <c r="EJ201" s="228"/>
      <c r="EK201" s="228"/>
      <c r="EL201" s="229"/>
      <c r="EM201" s="230"/>
      <c r="EN201" s="230"/>
      <c r="EO201" s="229"/>
      <c r="EP201" s="230"/>
      <c r="EQ201" s="231"/>
      <c r="ER201" s="229"/>
      <c r="ES201" s="230"/>
      <c r="ET201" s="230"/>
      <c r="EU201" s="229"/>
      <c r="EV201" s="230"/>
      <c r="EW201" s="230"/>
      <c r="EX201" s="229"/>
      <c r="EY201" s="230"/>
      <c r="EZ201" s="230"/>
      <c r="FA201" s="229"/>
      <c r="FB201" s="230"/>
      <c r="FC201" s="230"/>
      <c r="FD201" s="232"/>
      <c r="FE201" s="232"/>
      <c r="FF201" s="232"/>
      <c r="FG201" s="232"/>
      <c r="FH201" s="232"/>
      <c r="FI201" s="232"/>
      <c r="FJ201" s="232"/>
      <c r="FK201" s="232"/>
      <c r="FL201" s="232"/>
      <c r="FM201" s="232"/>
      <c r="FN201" s="232"/>
      <c r="FO201" s="232"/>
      <c r="FP201" s="232"/>
      <c r="FQ201" s="232"/>
      <c r="FR201" s="232"/>
      <c r="FS201" s="232"/>
      <c r="FT201" s="232"/>
      <c r="FU201" s="232"/>
      <c r="FV201" s="232"/>
      <c r="FW201" s="232"/>
      <c r="FX201" s="232"/>
      <c r="FY201" s="232"/>
      <c r="FZ201" s="232"/>
      <c r="GA201" s="232"/>
      <c r="GB201" s="232"/>
      <c r="GC201" s="232"/>
      <c r="GD201" s="232"/>
      <c r="GE201" s="232"/>
      <c r="GF201" s="232"/>
      <c r="GG201" s="232"/>
      <c r="GH201" s="232"/>
      <c r="GI201" s="232"/>
      <c r="GJ201" s="232"/>
      <c r="GK201" s="232"/>
      <c r="GL201" s="232"/>
      <c r="GM201" s="232"/>
      <c r="GN201" s="232"/>
      <c r="GO201" s="232"/>
      <c r="GP201" s="232"/>
      <c r="GQ201" s="232"/>
      <c r="GR201" s="232"/>
      <c r="GS201" s="232"/>
      <c r="GT201" s="233"/>
      <c r="GU201" s="234"/>
      <c r="GV201" s="234"/>
      <c r="GW201" s="234"/>
      <c r="GX201" s="234"/>
      <c r="GY201" s="234"/>
      <c r="GZ201" s="233"/>
      <c r="HA201" s="233"/>
      <c r="HB201" s="233"/>
      <c r="HC201" s="234"/>
      <c r="HD201" s="234"/>
      <c r="HE201" s="234"/>
      <c r="HF201" s="233"/>
      <c r="HG201" s="233"/>
      <c r="HH201" s="233"/>
      <c r="HI201" s="233"/>
      <c r="HJ201" s="235"/>
      <c r="HK201" s="235"/>
      <c r="HL201" s="235"/>
      <c r="HM201" s="235"/>
      <c r="HN201" s="235"/>
      <c r="HO201" s="235"/>
      <c r="HP201" s="235"/>
      <c r="HQ201" s="235"/>
      <c r="HR201" s="235"/>
      <c r="HS201" s="235"/>
      <c r="HT201" s="235"/>
      <c r="HU201" s="235"/>
      <c r="HV201" s="235"/>
      <c r="HW201" s="235"/>
      <c r="HX201" s="240"/>
      <c r="HY201" s="241"/>
      <c r="HZ201" s="242"/>
      <c r="IB201" s="244"/>
      <c r="IE201" s="31"/>
      <c r="IG201" s="244"/>
      <c r="IH201" s="245"/>
      <c r="II201" s="245"/>
    </row>
    <row r="202" spans="1:243" s="243" customFormat="1" ht="17.45" hidden="1" customHeight="1">
      <c r="A202" s="236"/>
      <c r="B202" s="237"/>
      <c r="C202" s="246"/>
      <c r="D202" s="247"/>
      <c r="E202" s="248"/>
      <c r="F202" s="249"/>
      <c r="G202" s="249"/>
      <c r="H202" s="249"/>
      <c r="I202" s="249"/>
      <c r="J202" s="249"/>
      <c r="K202" s="220"/>
      <c r="L202" s="220"/>
      <c r="M202" s="220"/>
      <c r="N202" s="220"/>
      <c r="O202" s="221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1"/>
      <c r="AW202" s="221"/>
      <c r="AX202" s="221"/>
      <c r="AY202" s="222"/>
      <c r="AZ202" s="223"/>
      <c r="BA202" s="224"/>
      <c r="BB202" s="225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4"/>
      <c r="BN202" s="224"/>
      <c r="BO202" s="224"/>
      <c r="BP202" s="224"/>
      <c r="BQ202" s="224"/>
      <c r="BR202" s="224"/>
      <c r="BS202" s="224"/>
      <c r="BT202" s="224"/>
      <c r="BU202" s="224"/>
      <c r="BV202" s="224"/>
      <c r="BW202" s="224"/>
      <c r="BX202" s="224"/>
      <c r="BY202" s="224"/>
      <c r="BZ202" s="224"/>
      <c r="CA202" s="224"/>
      <c r="CB202" s="224"/>
      <c r="CC202" s="226"/>
      <c r="CD202" s="226"/>
      <c r="CE202" s="226"/>
      <c r="CF202" s="226"/>
      <c r="CG202" s="226"/>
      <c r="CH202" s="226"/>
      <c r="CI202" s="227"/>
      <c r="CJ202" s="226"/>
      <c r="CK202" s="226"/>
      <c r="CL202" s="226"/>
      <c r="CM202" s="226"/>
      <c r="CN202" s="226"/>
      <c r="CO202" s="226"/>
      <c r="CP202" s="226"/>
      <c r="CQ202" s="226"/>
      <c r="CR202" s="226"/>
      <c r="CS202" s="226"/>
      <c r="CT202" s="226"/>
      <c r="CU202" s="226"/>
      <c r="CV202" s="226"/>
      <c r="CW202" s="226"/>
      <c r="CX202" s="226"/>
      <c r="CY202" s="226"/>
      <c r="CZ202" s="226"/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38"/>
      <c r="DR202" s="239"/>
      <c r="DS202" s="228"/>
      <c r="DT202" s="228"/>
      <c r="DU202" s="228"/>
      <c r="DV202" s="228"/>
      <c r="DW202" s="228"/>
      <c r="DX202" s="228"/>
      <c r="DY202" s="228"/>
      <c r="DZ202" s="228"/>
      <c r="EA202" s="228"/>
      <c r="EB202" s="228"/>
      <c r="EC202" s="228"/>
      <c r="ED202" s="228"/>
      <c r="EE202" s="228"/>
      <c r="EF202" s="228"/>
      <c r="EG202" s="228"/>
      <c r="EH202" s="228"/>
      <c r="EI202" s="228"/>
      <c r="EJ202" s="228"/>
      <c r="EK202" s="228"/>
      <c r="EL202" s="229"/>
      <c r="EM202" s="230"/>
      <c r="EN202" s="230"/>
      <c r="EO202" s="229"/>
      <c r="EP202" s="230"/>
      <c r="EQ202" s="231"/>
      <c r="ER202" s="229"/>
      <c r="ES202" s="230"/>
      <c r="ET202" s="230"/>
      <c r="EU202" s="229"/>
      <c r="EV202" s="230"/>
      <c r="EW202" s="230"/>
      <c r="EX202" s="229"/>
      <c r="EY202" s="230"/>
      <c r="EZ202" s="230"/>
      <c r="FA202" s="229"/>
      <c r="FB202" s="230"/>
      <c r="FC202" s="230"/>
      <c r="FD202" s="232"/>
      <c r="FE202" s="232"/>
      <c r="FF202" s="232"/>
      <c r="FG202" s="232"/>
      <c r="FH202" s="232"/>
      <c r="FI202" s="232"/>
      <c r="FJ202" s="232"/>
      <c r="FK202" s="232"/>
      <c r="FL202" s="232"/>
      <c r="FM202" s="232"/>
      <c r="FN202" s="232"/>
      <c r="FO202" s="232"/>
      <c r="FP202" s="232"/>
      <c r="FQ202" s="232"/>
      <c r="FR202" s="232"/>
      <c r="FS202" s="232"/>
      <c r="FT202" s="232"/>
      <c r="FU202" s="232"/>
      <c r="FV202" s="232"/>
      <c r="FW202" s="232"/>
      <c r="FX202" s="232"/>
      <c r="FY202" s="232"/>
      <c r="FZ202" s="232"/>
      <c r="GA202" s="232"/>
      <c r="GB202" s="232"/>
      <c r="GC202" s="232"/>
      <c r="GD202" s="232"/>
      <c r="GE202" s="232"/>
      <c r="GF202" s="232"/>
      <c r="GG202" s="232"/>
      <c r="GH202" s="232"/>
      <c r="GI202" s="232"/>
      <c r="GJ202" s="232"/>
      <c r="GK202" s="232"/>
      <c r="GL202" s="232"/>
      <c r="GM202" s="232"/>
      <c r="GN202" s="232"/>
      <c r="GO202" s="232"/>
      <c r="GP202" s="232"/>
      <c r="GQ202" s="232"/>
      <c r="GR202" s="232"/>
      <c r="GS202" s="232"/>
      <c r="GT202" s="233"/>
      <c r="GU202" s="234"/>
      <c r="GV202" s="234"/>
      <c r="GW202" s="234"/>
      <c r="GX202" s="234"/>
      <c r="GY202" s="234"/>
      <c r="GZ202" s="233"/>
      <c r="HA202" s="233"/>
      <c r="HB202" s="233"/>
      <c r="HC202" s="234"/>
      <c r="HD202" s="234"/>
      <c r="HE202" s="234"/>
      <c r="HF202" s="233"/>
      <c r="HG202" s="233"/>
      <c r="HH202" s="233"/>
      <c r="HI202" s="233"/>
      <c r="HJ202" s="235"/>
      <c r="HK202" s="235"/>
      <c r="HL202" s="235"/>
      <c r="HM202" s="235"/>
      <c r="HN202" s="235"/>
      <c r="HO202" s="235"/>
      <c r="HP202" s="235"/>
      <c r="HQ202" s="235"/>
      <c r="HR202" s="235"/>
      <c r="HS202" s="235"/>
      <c r="HT202" s="235"/>
      <c r="HU202" s="235"/>
      <c r="HV202" s="235"/>
      <c r="HW202" s="235"/>
      <c r="HX202" s="240"/>
      <c r="HY202" s="241"/>
      <c r="HZ202" s="242"/>
      <c r="IB202" s="244"/>
      <c r="IE202" s="31"/>
      <c r="IG202" s="244"/>
      <c r="IH202" s="245"/>
      <c r="II202" s="245"/>
    </row>
    <row r="203" spans="1:243" s="243" customFormat="1" ht="17.45" hidden="1" customHeight="1">
      <c r="A203" s="236"/>
      <c r="B203" s="237"/>
      <c r="C203" s="246"/>
      <c r="D203" s="247"/>
      <c r="E203" s="248"/>
      <c r="F203" s="249"/>
      <c r="G203" s="249"/>
      <c r="H203" s="249"/>
      <c r="I203" s="249"/>
      <c r="J203" s="249"/>
      <c r="K203" s="220"/>
      <c r="L203" s="220"/>
      <c r="M203" s="220"/>
      <c r="N203" s="220"/>
      <c r="O203" s="221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1"/>
      <c r="AW203" s="221"/>
      <c r="AX203" s="221"/>
      <c r="AY203" s="222"/>
      <c r="AZ203" s="223"/>
      <c r="BA203" s="224"/>
      <c r="BB203" s="225"/>
      <c r="BC203" s="224"/>
      <c r="BD203" s="224"/>
      <c r="BE203" s="224"/>
      <c r="BF203" s="224"/>
      <c r="BG203" s="224"/>
      <c r="BH203" s="224"/>
      <c r="BI203" s="224"/>
      <c r="BJ203" s="224"/>
      <c r="BK203" s="224"/>
      <c r="BL203" s="224"/>
      <c r="BM203" s="224"/>
      <c r="BN203" s="224"/>
      <c r="BO203" s="224"/>
      <c r="BP203" s="224"/>
      <c r="BQ203" s="224"/>
      <c r="BR203" s="224"/>
      <c r="BS203" s="224"/>
      <c r="BT203" s="224"/>
      <c r="BU203" s="224"/>
      <c r="BV203" s="224"/>
      <c r="BW203" s="224"/>
      <c r="BX203" s="224"/>
      <c r="BY203" s="224"/>
      <c r="BZ203" s="224"/>
      <c r="CA203" s="224"/>
      <c r="CB203" s="224"/>
      <c r="CC203" s="226"/>
      <c r="CD203" s="226"/>
      <c r="CE203" s="226"/>
      <c r="CF203" s="226"/>
      <c r="CG203" s="226"/>
      <c r="CH203" s="226"/>
      <c r="CI203" s="227"/>
      <c r="CJ203" s="226"/>
      <c r="CK203" s="226"/>
      <c r="CL203" s="226"/>
      <c r="CM203" s="226"/>
      <c r="CN203" s="226"/>
      <c r="CO203" s="226"/>
      <c r="CP203" s="226"/>
      <c r="CQ203" s="226"/>
      <c r="CR203" s="226"/>
      <c r="CS203" s="226"/>
      <c r="CT203" s="226"/>
      <c r="CU203" s="226"/>
      <c r="CV203" s="226"/>
      <c r="CW203" s="226"/>
      <c r="CX203" s="226"/>
      <c r="CY203" s="226"/>
      <c r="CZ203" s="226"/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38"/>
      <c r="DR203" s="239"/>
      <c r="DS203" s="228"/>
      <c r="DT203" s="228"/>
      <c r="DU203" s="228"/>
      <c r="DV203" s="228"/>
      <c r="DW203" s="228"/>
      <c r="DX203" s="228"/>
      <c r="DY203" s="228"/>
      <c r="DZ203" s="228"/>
      <c r="EA203" s="228"/>
      <c r="EB203" s="228"/>
      <c r="EC203" s="228"/>
      <c r="ED203" s="228"/>
      <c r="EE203" s="228"/>
      <c r="EF203" s="228"/>
      <c r="EG203" s="228"/>
      <c r="EH203" s="228"/>
      <c r="EI203" s="228"/>
      <c r="EJ203" s="228"/>
      <c r="EK203" s="228"/>
      <c r="EL203" s="229"/>
      <c r="EM203" s="230"/>
      <c r="EN203" s="230"/>
      <c r="EO203" s="229"/>
      <c r="EP203" s="230"/>
      <c r="EQ203" s="231"/>
      <c r="ER203" s="229"/>
      <c r="ES203" s="230"/>
      <c r="ET203" s="230"/>
      <c r="EU203" s="229"/>
      <c r="EV203" s="230"/>
      <c r="EW203" s="230"/>
      <c r="EX203" s="229"/>
      <c r="EY203" s="230"/>
      <c r="EZ203" s="230"/>
      <c r="FA203" s="229"/>
      <c r="FB203" s="230"/>
      <c r="FC203" s="230"/>
      <c r="FD203" s="232"/>
      <c r="FE203" s="232"/>
      <c r="FF203" s="232"/>
      <c r="FG203" s="232"/>
      <c r="FH203" s="232"/>
      <c r="FI203" s="232"/>
      <c r="FJ203" s="232"/>
      <c r="FK203" s="232"/>
      <c r="FL203" s="232"/>
      <c r="FM203" s="232"/>
      <c r="FN203" s="232"/>
      <c r="FO203" s="232"/>
      <c r="FP203" s="232"/>
      <c r="FQ203" s="232"/>
      <c r="FR203" s="232"/>
      <c r="FS203" s="232"/>
      <c r="FT203" s="232"/>
      <c r="FU203" s="232"/>
      <c r="FV203" s="232"/>
      <c r="FW203" s="232"/>
      <c r="FX203" s="232"/>
      <c r="FY203" s="232"/>
      <c r="FZ203" s="232"/>
      <c r="GA203" s="232"/>
      <c r="GB203" s="232"/>
      <c r="GC203" s="232"/>
      <c r="GD203" s="232"/>
      <c r="GE203" s="232"/>
      <c r="GF203" s="232"/>
      <c r="GG203" s="232"/>
      <c r="GH203" s="232"/>
      <c r="GI203" s="232"/>
      <c r="GJ203" s="232"/>
      <c r="GK203" s="232"/>
      <c r="GL203" s="232"/>
      <c r="GM203" s="232"/>
      <c r="GN203" s="232"/>
      <c r="GO203" s="232"/>
      <c r="GP203" s="232"/>
      <c r="GQ203" s="232"/>
      <c r="GR203" s="232"/>
      <c r="GS203" s="232"/>
      <c r="GT203" s="233"/>
      <c r="GU203" s="234"/>
      <c r="GV203" s="234"/>
      <c r="GW203" s="234"/>
      <c r="GX203" s="234"/>
      <c r="GY203" s="234"/>
      <c r="GZ203" s="233"/>
      <c r="HA203" s="233"/>
      <c r="HB203" s="233"/>
      <c r="HC203" s="234"/>
      <c r="HD203" s="234"/>
      <c r="HE203" s="234"/>
      <c r="HF203" s="233"/>
      <c r="HG203" s="233"/>
      <c r="HH203" s="233"/>
      <c r="HI203" s="233"/>
      <c r="HJ203" s="235"/>
      <c r="HK203" s="235"/>
      <c r="HL203" s="235"/>
      <c r="HM203" s="235"/>
      <c r="HN203" s="235"/>
      <c r="HO203" s="235"/>
      <c r="HP203" s="235"/>
      <c r="HQ203" s="235"/>
      <c r="HR203" s="235"/>
      <c r="HS203" s="235"/>
      <c r="HT203" s="235"/>
      <c r="HU203" s="235"/>
      <c r="HV203" s="235"/>
      <c r="HW203" s="235"/>
      <c r="HX203" s="240"/>
      <c r="HY203" s="241"/>
      <c r="HZ203" s="242"/>
      <c r="IB203" s="244"/>
      <c r="IE203" s="31"/>
      <c r="IG203" s="244"/>
      <c r="IH203" s="245"/>
      <c r="II203" s="245"/>
    </row>
    <row r="204" spans="1:243" s="243" customFormat="1" ht="17.45" hidden="1" customHeight="1">
      <c r="A204" s="236"/>
      <c r="B204" s="237"/>
      <c r="C204" s="246"/>
      <c r="D204" s="247"/>
      <c r="E204" s="248"/>
      <c r="F204" s="249"/>
      <c r="G204" s="249"/>
      <c r="H204" s="249"/>
      <c r="I204" s="249"/>
      <c r="J204" s="249"/>
      <c r="K204" s="220"/>
      <c r="L204" s="220"/>
      <c r="M204" s="220"/>
      <c r="N204" s="220"/>
      <c r="O204" s="221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1"/>
      <c r="AW204" s="221"/>
      <c r="AX204" s="221"/>
      <c r="AY204" s="222"/>
      <c r="AZ204" s="223"/>
      <c r="BA204" s="224"/>
      <c r="BB204" s="225"/>
      <c r="BC204" s="224"/>
      <c r="BD204" s="224"/>
      <c r="BE204" s="224"/>
      <c r="BF204" s="224"/>
      <c r="BG204" s="224"/>
      <c r="BH204" s="224"/>
      <c r="BI204" s="224"/>
      <c r="BJ204" s="224"/>
      <c r="BK204" s="224"/>
      <c r="BL204" s="224"/>
      <c r="BM204" s="224"/>
      <c r="BN204" s="224"/>
      <c r="BO204" s="224"/>
      <c r="BP204" s="224"/>
      <c r="BQ204" s="224"/>
      <c r="BR204" s="224"/>
      <c r="BS204" s="224"/>
      <c r="BT204" s="224"/>
      <c r="BU204" s="224"/>
      <c r="BV204" s="224"/>
      <c r="BW204" s="224"/>
      <c r="BX204" s="224"/>
      <c r="BY204" s="224"/>
      <c r="BZ204" s="224"/>
      <c r="CA204" s="224"/>
      <c r="CB204" s="224"/>
      <c r="CC204" s="226"/>
      <c r="CD204" s="226"/>
      <c r="CE204" s="226"/>
      <c r="CF204" s="226"/>
      <c r="CG204" s="226"/>
      <c r="CH204" s="226"/>
      <c r="CI204" s="227"/>
      <c r="CJ204" s="226"/>
      <c r="CK204" s="226"/>
      <c r="CL204" s="226"/>
      <c r="CM204" s="226"/>
      <c r="CN204" s="226"/>
      <c r="CO204" s="226"/>
      <c r="CP204" s="226"/>
      <c r="CQ204" s="226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38"/>
      <c r="DR204" s="239"/>
      <c r="DS204" s="228"/>
      <c r="DT204" s="228"/>
      <c r="DU204" s="228"/>
      <c r="DV204" s="228"/>
      <c r="DW204" s="228"/>
      <c r="DX204" s="228"/>
      <c r="DY204" s="228"/>
      <c r="DZ204" s="228"/>
      <c r="EA204" s="228"/>
      <c r="EB204" s="228"/>
      <c r="EC204" s="228"/>
      <c r="ED204" s="228"/>
      <c r="EE204" s="228"/>
      <c r="EF204" s="228"/>
      <c r="EG204" s="228"/>
      <c r="EH204" s="228"/>
      <c r="EI204" s="228"/>
      <c r="EJ204" s="228"/>
      <c r="EK204" s="228"/>
      <c r="EL204" s="229"/>
      <c r="EM204" s="230"/>
      <c r="EN204" s="230"/>
      <c r="EO204" s="229"/>
      <c r="EP204" s="230"/>
      <c r="EQ204" s="231"/>
      <c r="ER204" s="229"/>
      <c r="ES204" s="230"/>
      <c r="ET204" s="230"/>
      <c r="EU204" s="229"/>
      <c r="EV204" s="230"/>
      <c r="EW204" s="230"/>
      <c r="EX204" s="229"/>
      <c r="EY204" s="230"/>
      <c r="EZ204" s="230"/>
      <c r="FA204" s="229"/>
      <c r="FB204" s="230"/>
      <c r="FC204" s="230"/>
      <c r="FD204" s="232"/>
      <c r="FE204" s="232"/>
      <c r="FF204" s="232"/>
      <c r="FG204" s="232"/>
      <c r="FH204" s="232"/>
      <c r="FI204" s="232"/>
      <c r="FJ204" s="232"/>
      <c r="FK204" s="232"/>
      <c r="FL204" s="232"/>
      <c r="FM204" s="232"/>
      <c r="FN204" s="232"/>
      <c r="FO204" s="232"/>
      <c r="FP204" s="232"/>
      <c r="FQ204" s="232"/>
      <c r="FR204" s="232"/>
      <c r="FS204" s="232"/>
      <c r="FT204" s="232"/>
      <c r="FU204" s="232"/>
      <c r="FV204" s="232"/>
      <c r="FW204" s="232"/>
      <c r="FX204" s="232"/>
      <c r="FY204" s="232"/>
      <c r="FZ204" s="232"/>
      <c r="GA204" s="232"/>
      <c r="GB204" s="232"/>
      <c r="GC204" s="232"/>
      <c r="GD204" s="232"/>
      <c r="GE204" s="232"/>
      <c r="GF204" s="232"/>
      <c r="GG204" s="232"/>
      <c r="GH204" s="232"/>
      <c r="GI204" s="232"/>
      <c r="GJ204" s="232"/>
      <c r="GK204" s="232"/>
      <c r="GL204" s="232"/>
      <c r="GM204" s="232"/>
      <c r="GN204" s="232"/>
      <c r="GO204" s="232"/>
      <c r="GP204" s="232"/>
      <c r="GQ204" s="232"/>
      <c r="GR204" s="232"/>
      <c r="GS204" s="232"/>
      <c r="GT204" s="233"/>
      <c r="GU204" s="234"/>
      <c r="GV204" s="234"/>
      <c r="GW204" s="234"/>
      <c r="GX204" s="234"/>
      <c r="GY204" s="234"/>
      <c r="GZ204" s="233"/>
      <c r="HA204" s="233"/>
      <c r="HB204" s="233"/>
      <c r="HC204" s="234"/>
      <c r="HD204" s="234"/>
      <c r="HE204" s="234"/>
      <c r="HF204" s="233"/>
      <c r="HG204" s="233"/>
      <c r="HH204" s="233"/>
      <c r="HI204" s="233"/>
      <c r="HJ204" s="235"/>
      <c r="HK204" s="235"/>
      <c r="HL204" s="235"/>
      <c r="HM204" s="235"/>
      <c r="HN204" s="235"/>
      <c r="HO204" s="235"/>
      <c r="HP204" s="235"/>
      <c r="HQ204" s="235"/>
      <c r="HR204" s="235"/>
      <c r="HS204" s="235"/>
      <c r="HT204" s="235"/>
      <c r="HU204" s="235"/>
      <c r="HV204" s="235"/>
      <c r="HW204" s="235"/>
      <c r="HX204" s="240"/>
      <c r="HY204" s="241"/>
      <c r="HZ204" s="242"/>
      <c r="IB204" s="244"/>
      <c r="IE204" s="31"/>
      <c r="IG204" s="244"/>
      <c r="IH204" s="245"/>
      <c r="II204" s="245"/>
    </row>
    <row r="205" spans="1:243" s="243" customFormat="1" ht="17.45" hidden="1" customHeight="1">
      <c r="A205" s="236"/>
      <c r="B205" s="237"/>
      <c r="C205" s="246"/>
      <c r="D205" s="247"/>
      <c r="E205" s="248"/>
      <c r="F205" s="249"/>
      <c r="G205" s="249"/>
      <c r="H205" s="249"/>
      <c r="I205" s="249"/>
      <c r="J205" s="249"/>
      <c r="K205" s="220"/>
      <c r="L205" s="220"/>
      <c r="M205" s="220"/>
      <c r="N205" s="220"/>
      <c r="O205" s="221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1"/>
      <c r="AW205" s="221"/>
      <c r="AX205" s="221"/>
      <c r="AY205" s="222"/>
      <c r="AZ205" s="223"/>
      <c r="BA205" s="224"/>
      <c r="BB205" s="225"/>
      <c r="BC205" s="224"/>
      <c r="BD205" s="224"/>
      <c r="BE205" s="224"/>
      <c r="BF205" s="224"/>
      <c r="BG205" s="224"/>
      <c r="BH205" s="224"/>
      <c r="BI205" s="224"/>
      <c r="BJ205" s="224"/>
      <c r="BK205" s="224"/>
      <c r="BL205" s="224"/>
      <c r="BM205" s="224"/>
      <c r="BN205" s="224"/>
      <c r="BO205" s="224"/>
      <c r="BP205" s="224"/>
      <c r="BQ205" s="224"/>
      <c r="BR205" s="224"/>
      <c r="BS205" s="224"/>
      <c r="BT205" s="224"/>
      <c r="BU205" s="224"/>
      <c r="BV205" s="224"/>
      <c r="BW205" s="224"/>
      <c r="BX205" s="224"/>
      <c r="BY205" s="224"/>
      <c r="BZ205" s="224"/>
      <c r="CA205" s="224"/>
      <c r="CB205" s="224"/>
      <c r="CC205" s="226"/>
      <c r="CD205" s="226"/>
      <c r="CE205" s="226"/>
      <c r="CF205" s="226"/>
      <c r="CG205" s="226"/>
      <c r="CH205" s="226"/>
      <c r="CI205" s="227"/>
      <c r="CJ205" s="226"/>
      <c r="CK205" s="226"/>
      <c r="CL205" s="226"/>
      <c r="CM205" s="226"/>
      <c r="CN205" s="226"/>
      <c r="CO205" s="226"/>
      <c r="CP205" s="226"/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38"/>
      <c r="DR205" s="239"/>
      <c r="DS205" s="228"/>
      <c r="DT205" s="228"/>
      <c r="DU205" s="228"/>
      <c r="DV205" s="228"/>
      <c r="DW205" s="228"/>
      <c r="DX205" s="228"/>
      <c r="DY205" s="228"/>
      <c r="DZ205" s="228"/>
      <c r="EA205" s="228"/>
      <c r="EB205" s="228"/>
      <c r="EC205" s="228"/>
      <c r="ED205" s="228"/>
      <c r="EE205" s="228"/>
      <c r="EF205" s="228"/>
      <c r="EG205" s="228"/>
      <c r="EH205" s="228"/>
      <c r="EI205" s="228"/>
      <c r="EJ205" s="228"/>
      <c r="EK205" s="228"/>
      <c r="EL205" s="229"/>
      <c r="EM205" s="230"/>
      <c r="EN205" s="230"/>
      <c r="EO205" s="229"/>
      <c r="EP205" s="230"/>
      <c r="EQ205" s="231"/>
      <c r="ER205" s="229"/>
      <c r="ES205" s="230"/>
      <c r="ET205" s="230"/>
      <c r="EU205" s="229"/>
      <c r="EV205" s="230"/>
      <c r="EW205" s="230"/>
      <c r="EX205" s="229"/>
      <c r="EY205" s="230"/>
      <c r="EZ205" s="230"/>
      <c r="FA205" s="229"/>
      <c r="FB205" s="230"/>
      <c r="FC205" s="230"/>
      <c r="FD205" s="232"/>
      <c r="FE205" s="232"/>
      <c r="FF205" s="232"/>
      <c r="FG205" s="232"/>
      <c r="FH205" s="232"/>
      <c r="FI205" s="232"/>
      <c r="FJ205" s="232"/>
      <c r="FK205" s="232"/>
      <c r="FL205" s="232"/>
      <c r="FM205" s="232"/>
      <c r="FN205" s="232"/>
      <c r="FO205" s="232"/>
      <c r="FP205" s="232"/>
      <c r="FQ205" s="232"/>
      <c r="FR205" s="232"/>
      <c r="FS205" s="232"/>
      <c r="FT205" s="232"/>
      <c r="FU205" s="232"/>
      <c r="FV205" s="232"/>
      <c r="FW205" s="232"/>
      <c r="FX205" s="232"/>
      <c r="FY205" s="232"/>
      <c r="FZ205" s="232"/>
      <c r="GA205" s="232"/>
      <c r="GB205" s="232"/>
      <c r="GC205" s="232"/>
      <c r="GD205" s="232"/>
      <c r="GE205" s="232"/>
      <c r="GF205" s="232"/>
      <c r="GG205" s="232"/>
      <c r="GH205" s="232"/>
      <c r="GI205" s="232"/>
      <c r="GJ205" s="232"/>
      <c r="GK205" s="232"/>
      <c r="GL205" s="232"/>
      <c r="GM205" s="232"/>
      <c r="GN205" s="232"/>
      <c r="GO205" s="232"/>
      <c r="GP205" s="232"/>
      <c r="GQ205" s="232"/>
      <c r="GR205" s="232"/>
      <c r="GS205" s="232"/>
      <c r="GT205" s="233"/>
      <c r="GU205" s="234"/>
      <c r="GV205" s="234"/>
      <c r="GW205" s="234"/>
      <c r="GX205" s="234"/>
      <c r="GY205" s="234"/>
      <c r="GZ205" s="233"/>
      <c r="HA205" s="233"/>
      <c r="HB205" s="233"/>
      <c r="HC205" s="234"/>
      <c r="HD205" s="234"/>
      <c r="HE205" s="234"/>
      <c r="HF205" s="233"/>
      <c r="HG205" s="233"/>
      <c r="HH205" s="233"/>
      <c r="HI205" s="233"/>
      <c r="HJ205" s="235"/>
      <c r="HK205" s="235"/>
      <c r="HL205" s="235"/>
      <c r="HM205" s="235"/>
      <c r="HN205" s="235"/>
      <c r="HO205" s="235"/>
      <c r="HP205" s="235"/>
      <c r="HQ205" s="235"/>
      <c r="HR205" s="235"/>
      <c r="HS205" s="235"/>
      <c r="HT205" s="235"/>
      <c r="HU205" s="235"/>
      <c r="HV205" s="235"/>
      <c r="HW205" s="235"/>
      <c r="HX205" s="240"/>
      <c r="HY205" s="241"/>
      <c r="HZ205" s="242"/>
      <c r="IB205" s="244"/>
      <c r="IE205" s="31"/>
      <c r="IG205" s="244"/>
      <c r="IH205" s="245"/>
      <c r="II205" s="245"/>
    </row>
    <row r="206" spans="1:243" s="243" customFormat="1" ht="17.45" hidden="1" customHeight="1">
      <c r="A206" s="236"/>
      <c r="B206" s="237"/>
      <c r="C206" s="246"/>
      <c r="D206" s="247"/>
      <c r="E206" s="248"/>
      <c r="F206" s="249"/>
      <c r="G206" s="249"/>
      <c r="H206" s="249"/>
      <c r="I206" s="249"/>
      <c r="J206" s="249"/>
      <c r="K206" s="220"/>
      <c r="L206" s="220"/>
      <c r="M206" s="220"/>
      <c r="N206" s="220"/>
      <c r="O206" s="221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1"/>
      <c r="AW206" s="221"/>
      <c r="AX206" s="221"/>
      <c r="AY206" s="222"/>
      <c r="AZ206" s="223"/>
      <c r="BA206" s="224"/>
      <c r="BB206" s="225"/>
      <c r="BC206" s="224"/>
      <c r="BD206" s="224"/>
      <c r="BE206" s="224"/>
      <c r="BF206" s="224"/>
      <c r="BG206" s="224"/>
      <c r="BH206" s="224"/>
      <c r="BI206" s="224"/>
      <c r="BJ206" s="224"/>
      <c r="BK206" s="224"/>
      <c r="BL206" s="224"/>
      <c r="BM206" s="224"/>
      <c r="BN206" s="224"/>
      <c r="BO206" s="224"/>
      <c r="BP206" s="224"/>
      <c r="BQ206" s="224"/>
      <c r="BR206" s="224"/>
      <c r="BS206" s="224"/>
      <c r="BT206" s="224"/>
      <c r="BU206" s="224"/>
      <c r="BV206" s="224"/>
      <c r="BW206" s="224"/>
      <c r="BX206" s="224"/>
      <c r="BY206" s="224"/>
      <c r="BZ206" s="224"/>
      <c r="CA206" s="224"/>
      <c r="CB206" s="224"/>
      <c r="CC206" s="226"/>
      <c r="CD206" s="226"/>
      <c r="CE206" s="226"/>
      <c r="CF206" s="226"/>
      <c r="CG206" s="226"/>
      <c r="CH206" s="226"/>
      <c r="CI206" s="227"/>
      <c r="CJ206" s="226"/>
      <c r="CK206" s="226"/>
      <c r="CL206" s="226"/>
      <c r="CM206" s="226"/>
      <c r="CN206" s="226"/>
      <c r="CO206" s="226"/>
      <c r="CP206" s="22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  <c r="DL206" s="226"/>
      <c r="DM206" s="226"/>
      <c r="DN206" s="226"/>
      <c r="DO206" s="226"/>
      <c r="DP206" s="226"/>
      <c r="DQ206" s="238"/>
      <c r="DR206" s="239"/>
      <c r="DS206" s="228"/>
      <c r="DT206" s="228"/>
      <c r="DU206" s="228"/>
      <c r="DV206" s="228"/>
      <c r="DW206" s="228"/>
      <c r="DX206" s="228"/>
      <c r="DY206" s="228"/>
      <c r="DZ206" s="228"/>
      <c r="EA206" s="228"/>
      <c r="EB206" s="228"/>
      <c r="EC206" s="228"/>
      <c r="ED206" s="228"/>
      <c r="EE206" s="228"/>
      <c r="EF206" s="228"/>
      <c r="EG206" s="228"/>
      <c r="EH206" s="228"/>
      <c r="EI206" s="228"/>
      <c r="EJ206" s="228"/>
      <c r="EK206" s="228"/>
      <c r="EL206" s="229"/>
      <c r="EM206" s="230"/>
      <c r="EN206" s="230"/>
      <c r="EO206" s="229"/>
      <c r="EP206" s="230"/>
      <c r="EQ206" s="231"/>
      <c r="ER206" s="229"/>
      <c r="ES206" s="230"/>
      <c r="ET206" s="230"/>
      <c r="EU206" s="229"/>
      <c r="EV206" s="230"/>
      <c r="EW206" s="230"/>
      <c r="EX206" s="229"/>
      <c r="EY206" s="230"/>
      <c r="EZ206" s="230"/>
      <c r="FA206" s="229"/>
      <c r="FB206" s="230"/>
      <c r="FC206" s="230"/>
      <c r="FD206" s="232"/>
      <c r="FE206" s="232"/>
      <c r="FF206" s="232"/>
      <c r="FG206" s="232"/>
      <c r="FH206" s="232"/>
      <c r="FI206" s="232"/>
      <c r="FJ206" s="232"/>
      <c r="FK206" s="232"/>
      <c r="FL206" s="232"/>
      <c r="FM206" s="232"/>
      <c r="FN206" s="232"/>
      <c r="FO206" s="232"/>
      <c r="FP206" s="232"/>
      <c r="FQ206" s="232"/>
      <c r="FR206" s="232"/>
      <c r="FS206" s="232"/>
      <c r="FT206" s="232"/>
      <c r="FU206" s="232"/>
      <c r="FV206" s="232"/>
      <c r="FW206" s="232"/>
      <c r="FX206" s="232"/>
      <c r="FY206" s="232"/>
      <c r="FZ206" s="232"/>
      <c r="GA206" s="232"/>
      <c r="GB206" s="232"/>
      <c r="GC206" s="232"/>
      <c r="GD206" s="232"/>
      <c r="GE206" s="232"/>
      <c r="GF206" s="232"/>
      <c r="GG206" s="232"/>
      <c r="GH206" s="232"/>
      <c r="GI206" s="232"/>
      <c r="GJ206" s="232"/>
      <c r="GK206" s="232"/>
      <c r="GL206" s="232"/>
      <c r="GM206" s="232"/>
      <c r="GN206" s="232"/>
      <c r="GO206" s="232"/>
      <c r="GP206" s="232"/>
      <c r="GQ206" s="232"/>
      <c r="GR206" s="232"/>
      <c r="GS206" s="232"/>
      <c r="GT206" s="233"/>
      <c r="GU206" s="234"/>
      <c r="GV206" s="234"/>
      <c r="GW206" s="234"/>
      <c r="GX206" s="234"/>
      <c r="GY206" s="234"/>
      <c r="GZ206" s="233"/>
      <c r="HA206" s="233"/>
      <c r="HB206" s="233"/>
      <c r="HC206" s="234"/>
      <c r="HD206" s="234"/>
      <c r="HE206" s="234"/>
      <c r="HF206" s="233"/>
      <c r="HG206" s="233"/>
      <c r="HH206" s="233"/>
      <c r="HI206" s="233"/>
      <c r="HJ206" s="235"/>
      <c r="HK206" s="235"/>
      <c r="HL206" s="235"/>
      <c r="HM206" s="235"/>
      <c r="HN206" s="235"/>
      <c r="HO206" s="235"/>
      <c r="HP206" s="235"/>
      <c r="HQ206" s="235"/>
      <c r="HR206" s="235"/>
      <c r="HS206" s="235"/>
      <c r="HT206" s="235"/>
      <c r="HU206" s="235"/>
      <c r="HV206" s="235"/>
      <c r="HW206" s="235"/>
      <c r="HX206" s="240"/>
      <c r="HY206" s="241"/>
      <c r="HZ206" s="242"/>
      <c r="IB206" s="244"/>
      <c r="IE206" s="31"/>
      <c r="IG206" s="244"/>
      <c r="IH206" s="245"/>
      <c r="II206" s="245"/>
    </row>
    <row r="207" spans="1:243" s="243" customFormat="1" ht="17.45" hidden="1" customHeight="1">
      <c r="A207" s="236"/>
      <c r="B207" s="237"/>
      <c r="C207" s="246"/>
      <c r="D207" s="247"/>
      <c r="E207" s="248"/>
      <c r="F207" s="249"/>
      <c r="G207" s="249"/>
      <c r="H207" s="249"/>
      <c r="I207" s="249"/>
      <c r="J207" s="249"/>
      <c r="K207" s="220"/>
      <c r="L207" s="220"/>
      <c r="M207" s="220"/>
      <c r="N207" s="220"/>
      <c r="O207" s="221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1"/>
      <c r="AW207" s="221"/>
      <c r="AX207" s="221"/>
      <c r="AY207" s="222"/>
      <c r="AZ207" s="223"/>
      <c r="BA207" s="224"/>
      <c r="BB207" s="225"/>
      <c r="BC207" s="224"/>
      <c r="BD207" s="224"/>
      <c r="BE207" s="224"/>
      <c r="BF207" s="224"/>
      <c r="BG207" s="224"/>
      <c r="BH207" s="224"/>
      <c r="BI207" s="224"/>
      <c r="BJ207" s="224"/>
      <c r="BK207" s="224"/>
      <c r="BL207" s="224"/>
      <c r="BM207" s="224"/>
      <c r="BN207" s="224"/>
      <c r="BO207" s="224"/>
      <c r="BP207" s="224"/>
      <c r="BQ207" s="224"/>
      <c r="BR207" s="224"/>
      <c r="BS207" s="224"/>
      <c r="BT207" s="224"/>
      <c r="BU207" s="224"/>
      <c r="BV207" s="224"/>
      <c r="BW207" s="224"/>
      <c r="BX207" s="224"/>
      <c r="BY207" s="224"/>
      <c r="BZ207" s="224"/>
      <c r="CA207" s="224"/>
      <c r="CB207" s="224"/>
      <c r="CC207" s="226"/>
      <c r="CD207" s="226"/>
      <c r="CE207" s="226"/>
      <c r="CF207" s="226"/>
      <c r="CG207" s="226"/>
      <c r="CH207" s="226"/>
      <c r="CI207" s="227"/>
      <c r="CJ207" s="226"/>
      <c r="CK207" s="226"/>
      <c r="CL207" s="226"/>
      <c r="CM207" s="226"/>
      <c r="CN207" s="226"/>
      <c r="CO207" s="226"/>
      <c r="CP207" s="22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38"/>
      <c r="DR207" s="239"/>
      <c r="DS207" s="228"/>
      <c r="DT207" s="228"/>
      <c r="DU207" s="228"/>
      <c r="DV207" s="228"/>
      <c r="DW207" s="228"/>
      <c r="DX207" s="228"/>
      <c r="DY207" s="228"/>
      <c r="DZ207" s="228"/>
      <c r="EA207" s="228"/>
      <c r="EB207" s="228"/>
      <c r="EC207" s="228"/>
      <c r="ED207" s="228"/>
      <c r="EE207" s="228"/>
      <c r="EF207" s="228"/>
      <c r="EG207" s="228"/>
      <c r="EH207" s="228"/>
      <c r="EI207" s="228"/>
      <c r="EJ207" s="228"/>
      <c r="EK207" s="228"/>
      <c r="EL207" s="229"/>
      <c r="EM207" s="230"/>
      <c r="EN207" s="230"/>
      <c r="EO207" s="229"/>
      <c r="EP207" s="230"/>
      <c r="EQ207" s="231"/>
      <c r="ER207" s="229"/>
      <c r="ES207" s="230"/>
      <c r="ET207" s="230"/>
      <c r="EU207" s="229"/>
      <c r="EV207" s="230"/>
      <c r="EW207" s="230"/>
      <c r="EX207" s="229"/>
      <c r="EY207" s="230"/>
      <c r="EZ207" s="230"/>
      <c r="FA207" s="229"/>
      <c r="FB207" s="230"/>
      <c r="FC207" s="230"/>
      <c r="FD207" s="232"/>
      <c r="FE207" s="232"/>
      <c r="FF207" s="232"/>
      <c r="FG207" s="232"/>
      <c r="FH207" s="232"/>
      <c r="FI207" s="232"/>
      <c r="FJ207" s="232"/>
      <c r="FK207" s="232"/>
      <c r="FL207" s="232"/>
      <c r="FM207" s="232"/>
      <c r="FN207" s="232"/>
      <c r="FO207" s="232"/>
      <c r="FP207" s="232"/>
      <c r="FQ207" s="232"/>
      <c r="FR207" s="232"/>
      <c r="FS207" s="232"/>
      <c r="FT207" s="232"/>
      <c r="FU207" s="232"/>
      <c r="FV207" s="232"/>
      <c r="FW207" s="232"/>
      <c r="FX207" s="232"/>
      <c r="FY207" s="232"/>
      <c r="FZ207" s="232"/>
      <c r="GA207" s="232"/>
      <c r="GB207" s="232"/>
      <c r="GC207" s="232"/>
      <c r="GD207" s="232"/>
      <c r="GE207" s="232"/>
      <c r="GF207" s="232"/>
      <c r="GG207" s="232"/>
      <c r="GH207" s="232"/>
      <c r="GI207" s="232"/>
      <c r="GJ207" s="232"/>
      <c r="GK207" s="232"/>
      <c r="GL207" s="232"/>
      <c r="GM207" s="232"/>
      <c r="GN207" s="232"/>
      <c r="GO207" s="232"/>
      <c r="GP207" s="232"/>
      <c r="GQ207" s="232"/>
      <c r="GR207" s="232"/>
      <c r="GS207" s="232"/>
      <c r="GT207" s="233"/>
      <c r="GU207" s="234"/>
      <c r="GV207" s="234"/>
      <c r="GW207" s="234"/>
      <c r="GX207" s="234"/>
      <c r="GY207" s="234"/>
      <c r="GZ207" s="233"/>
      <c r="HA207" s="233"/>
      <c r="HB207" s="233"/>
      <c r="HC207" s="234"/>
      <c r="HD207" s="234"/>
      <c r="HE207" s="234"/>
      <c r="HF207" s="233"/>
      <c r="HG207" s="233"/>
      <c r="HH207" s="233"/>
      <c r="HI207" s="233"/>
      <c r="HJ207" s="235"/>
      <c r="HK207" s="235"/>
      <c r="HL207" s="235"/>
      <c r="HM207" s="235"/>
      <c r="HN207" s="235"/>
      <c r="HO207" s="235"/>
      <c r="HP207" s="235"/>
      <c r="HQ207" s="235"/>
      <c r="HR207" s="235"/>
      <c r="HS207" s="235"/>
      <c r="HT207" s="235"/>
      <c r="HU207" s="235"/>
      <c r="HV207" s="235"/>
      <c r="HW207" s="235"/>
      <c r="HX207" s="240"/>
      <c r="HY207" s="241"/>
      <c r="HZ207" s="242"/>
      <c r="IB207" s="244"/>
      <c r="IE207" s="31"/>
      <c r="IG207" s="244"/>
      <c r="IH207" s="245"/>
      <c r="II207" s="245"/>
    </row>
    <row r="208" spans="1:243" s="243" customFormat="1" ht="17.45" hidden="1" customHeight="1">
      <c r="A208" s="236"/>
      <c r="B208" s="237"/>
      <c r="C208" s="246"/>
      <c r="D208" s="247"/>
      <c r="E208" s="248"/>
      <c r="F208" s="249"/>
      <c r="G208" s="249"/>
      <c r="H208" s="249"/>
      <c r="I208" s="249"/>
      <c r="J208" s="249"/>
      <c r="K208" s="220"/>
      <c r="L208" s="220"/>
      <c r="M208" s="220"/>
      <c r="N208" s="220"/>
      <c r="O208" s="221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1"/>
      <c r="AW208" s="221"/>
      <c r="AX208" s="221"/>
      <c r="AY208" s="222"/>
      <c r="AZ208" s="223"/>
      <c r="BA208" s="224"/>
      <c r="BB208" s="225"/>
      <c r="BC208" s="224"/>
      <c r="BD208" s="224"/>
      <c r="BE208" s="224"/>
      <c r="BF208" s="224"/>
      <c r="BG208" s="224"/>
      <c r="BH208" s="224"/>
      <c r="BI208" s="224"/>
      <c r="BJ208" s="224"/>
      <c r="BK208" s="224"/>
      <c r="BL208" s="224"/>
      <c r="BM208" s="224"/>
      <c r="BN208" s="224"/>
      <c r="BO208" s="224"/>
      <c r="BP208" s="224"/>
      <c r="BQ208" s="224"/>
      <c r="BR208" s="224"/>
      <c r="BS208" s="224"/>
      <c r="BT208" s="224"/>
      <c r="BU208" s="224"/>
      <c r="BV208" s="224"/>
      <c r="BW208" s="224"/>
      <c r="BX208" s="224"/>
      <c r="BY208" s="224"/>
      <c r="BZ208" s="224"/>
      <c r="CA208" s="224"/>
      <c r="CB208" s="224"/>
      <c r="CC208" s="226"/>
      <c r="CD208" s="226"/>
      <c r="CE208" s="226"/>
      <c r="CF208" s="226"/>
      <c r="CG208" s="226"/>
      <c r="CH208" s="226"/>
      <c r="CI208" s="227"/>
      <c r="CJ208" s="226"/>
      <c r="CK208" s="226"/>
      <c r="CL208" s="226"/>
      <c r="CM208" s="226"/>
      <c r="CN208" s="226"/>
      <c r="CO208" s="226"/>
      <c r="CP208" s="226"/>
      <c r="CQ208" s="226"/>
      <c r="CR208" s="226"/>
      <c r="CS208" s="226"/>
      <c r="CT208" s="226"/>
      <c r="CU208" s="226"/>
      <c r="CV208" s="226"/>
      <c r="CW208" s="226"/>
      <c r="CX208" s="226"/>
      <c r="CY208" s="226"/>
      <c r="CZ208" s="226"/>
      <c r="DA208" s="226"/>
      <c r="DB208" s="226"/>
      <c r="DC208" s="226"/>
      <c r="DD208" s="226"/>
      <c r="DE208" s="226"/>
      <c r="DF208" s="226"/>
      <c r="DG208" s="226"/>
      <c r="DH208" s="226"/>
      <c r="DI208" s="226"/>
      <c r="DJ208" s="226"/>
      <c r="DK208" s="226"/>
      <c r="DL208" s="226"/>
      <c r="DM208" s="226"/>
      <c r="DN208" s="226"/>
      <c r="DO208" s="226"/>
      <c r="DP208" s="226"/>
      <c r="DQ208" s="238"/>
      <c r="DR208" s="239"/>
      <c r="DS208" s="228"/>
      <c r="DT208" s="228"/>
      <c r="DU208" s="228"/>
      <c r="DV208" s="228"/>
      <c r="DW208" s="228"/>
      <c r="DX208" s="228"/>
      <c r="DY208" s="228"/>
      <c r="DZ208" s="228"/>
      <c r="EA208" s="228"/>
      <c r="EB208" s="228"/>
      <c r="EC208" s="228"/>
      <c r="ED208" s="228"/>
      <c r="EE208" s="228"/>
      <c r="EF208" s="228"/>
      <c r="EG208" s="228"/>
      <c r="EH208" s="228"/>
      <c r="EI208" s="228"/>
      <c r="EJ208" s="228"/>
      <c r="EK208" s="228"/>
      <c r="EL208" s="229"/>
      <c r="EM208" s="230"/>
      <c r="EN208" s="230"/>
      <c r="EO208" s="229"/>
      <c r="EP208" s="230"/>
      <c r="EQ208" s="231"/>
      <c r="ER208" s="229"/>
      <c r="ES208" s="230"/>
      <c r="ET208" s="230"/>
      <c r="EU208" s="229"/>
      <c r="EV208" s="230"/>
      <c r="EW208" s="230"/>
      <c r="EX208" s="229"/>
      <c r="EY208" s="230"/>
      <c r="EZ208" s="230"/>
      <c r="FA208" s="229"/>
      <c r="FB208" s="230"/>
      <c r="FC208" s="230"/>
      <c r="FD208" s="232"/>
      <c r="FE208" s="232"/>
      <c r="FF208" s="232"/>
      <c r="FG208" s="232"/>
      <c r="FH208" s="232"/>
      <c r="FI208" s="232"/>
      <c r="FJ208" s="232"/>
      <c r="FK208" s="232"/>
      <c r="FL208" s="232"/>
      <c r="FM208" s="232"/>
      <c r="FN208" s="232"/>
      <c r="FO208" s="232"/>
      <c r="FP208" s="232"/>
      <c r="FQ208" s="232"/>
      <c r="FR208" s="232"/>
      <c r="FS208" s="232"/>
      <c r="FT208" s="232"/>
      <c r="FU208" s="232"/>
      <c r="FV208" s="232"/>
      <c r="FW208" s="232"/>
      <c r="FX208" s="232"/>
      <c r="FY208" s="232"/>
      <c r="FZ208" s="232"/>
      <c r="GA208" s="232"/>
      <c r="GB208" s="232"/>
      <c r="GC208" s="232"/>
      <c r="GD208" s="232"/>
      <c r="GE208" s="232"/>
      <c r="GF208" s="232"/>
      <c r="GG208" s="232"/>
      <c r="GH208" s="232"/>
      <c r="GI208" s="232"/>
      <c r="GJ208" s="232"/>
      <c r="GK208" s="232"/>
      <c r="GL208" s="232"/>
      <c r="GM208" s="232"/>
      <c r="GN208" s="232"/>
      <c r="GO208" s="232"/>
      <c r="GP208" s="232"/>
      <c r="GQ208" s="232"/>
      <c r="GR208" s="232"/>
      <c r="GS208" s="232"/>
      <c r="GT208" s="233"/>
      <c r="GU208" s="234"/>
      <c r="GV208" s="234"/>
      <c r="GW208" s="234"/>
      <c r="GX208" s="234"/>
      <c r="GY208" s="234"/>
      <c r="GZ208" s="233"/>
      <c r="HA208" s="233"/>
      <c r="HB208" s="233"/>
      <c r="HC208" s="234"/>
      <c r="HD208" s="234"/>
      <c r="HE208" s="234"/>
      <c r="HF208" s="233"/>
      <c r="HG208" s="233"/>
      <c r="HH208" s="233"/>
      <c r="HI208" s="233"/>
      <c r="HJ208" s="235"/>
      <c r="HK208" s="235"/>
      <c r="HL208" s="235"/>
      <c r="HM208" s="235"/>
      <c r="HN208" s="235"/>
      <c r="HO208" s="235"/>
      <c r="HP208" s="235"/>
      <c r="HQ208" s="235"/>
      <c r="HR208" s="235"/>
      <c r="HS208" s="235"/>
      <c r="HT208" s="235"/>
      <c r="HU208" s="235"/>
      <c r="HV208" s="235"/>
      <c r="HW208" s="235"/>
      <c r="HX208" s="240"/>
      <c r="HY208" s="241"/>
      <c r="HZ208" s="242"/>
      <c r="IB208" s="244"/>
      <c r="IE208" s="31"/>
      <c r="IG208" s="244"/>
      <c r="IH208" s="245"/>
      <c r="II208" s="245"/>
    </row>
    <row r="209" spans="1:243" s="243" customFormat="1" ht="17.45" hidden="1" customHeight="1">
      <c r="A209" s="236"/>
      <c r="B209" s="237"/>
      <c r="C209" s="246"/>
      <c r="D209" s="247"/>
      <c r="E209" s="248"/>
      <c r="F209" s="249"/>
      <c r="G209" s="249"/>
      <c r="H209" s="249"/>
      <c r="I209" s="249"/>
      <c r="J209" s="249"/>
      <c r="K209" s="220"/>
      <c r="L209" s="220"/>
      <c r="M209" s="220"/>
      <c r="N209" s="220"/>
      <c r="O209" s="221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1"/>
      <c r="AW209" s="221"/>
      <c r="AX209" s="221"/>
      <c r="AY209" s="222"/>
      <c r="AZ209" s="223"/>
      <c r="BA209" s="224"/>
      <c r="BB209" s="225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4"/>
      <c r="BN209" s="224"/>
      <c r="BO209" s="224"/>
      <c r="BP209" s="224"/>
      <c r="BQ209" s="224"/>
      <c r="BR209" s="224"/>
      <c r="BS209" s="224"/>
      <c r="BT209" s="224"/>
      <c r="BU209" s="224"/>
      <c r="BV209" s="224"/>
      <c r="BW209" s="224"/>
      <c r="BX209" s="224"/>
      <c r="BY209" s="224"/>
      <c r="BZ209" s="224"/>
      <c r="CA209" s="224"/>
      <c r="CB209" s="224"/>
      <c r="CC209" s="226"/>
      <c r="CD209" s="226"/>
      <c r="CE209" s="226"/>
      <c r="CF209" s="226"/>
      <c r="CG209" s="226"/>
      <c r="CH209" s="226"/>
      <c r="CI209" s="227"/>
      <c r="CJ209" s="226"/>
      <c r="CK209" s="226"/>
      <c r="CL209" s="226"/>
      <c r="CM209" s="226"/>
      <c r="CN209" s="226"/>
      <c r="CO209" s="226"/>
      <c r="CP209" s="226"/>
      <c r="CQ209" s="226"/>
      <c r="CR209" s="226"/>
      <c r="CS209" s="226"/>
      <c r="CT209" s="226"/>
      <c r="CU209" s="226"/>
      <c r="CV209" s="226"/>
      <c r="CW209" s="226"/>
      <c r="CX209" s="226"/>
      <c r="CY209" s="226"/>
      <c r="CZ209" s="226"/>
      <c r="DA209" s="226"/>
      <c r="DB209" s="226"/>
      <c r="DC209" s="226"/>
      <c r="DD209" s="226"/>
      <c r="DE209" s="226"/>
      <c r="DF209" s="226"/>
      <c r="DG209" s="226"/>
      <c r="DH209" s="226"/>
      <c r="DI209" s="226"/>
      <c r="DJ209" s="226"/>
      <c r="DK209" s="226"/>
      <c r="DL209" s="226"/>
      <c r="DM209" s="226"/>
      <c r="DN209" s="226"/>
      <c r="DO209" s="226"/>
      <c r="DP209" s="226"/>
      <c r="DQ209" s="238"/>
      <c r="DR209" s="239"/>
      <c r="DS209" s="228"/>
      <c r="DT209" s="228"/>
      <c r="DU209" s="228"/>
      <c r="DV209" s="228"/>
      <c r="DW209" s="228"/>
      <c r="DX209" s="228"/>
      <c r="DY209" s="228"/>
      <c r="DZ209" s="228"/>
      <c r="EA209" s="228"/>
      <c r="EB209" s="228"/>
      <c r="EC209" s="228"/>
      <c r="ED209" s="228"/>
      <c r="EE209" s="228"/>
      <c r="EF209" s="228"/>
      <c r="EG209" s="228"/>
      <c r="EH209" s="228"/>
      <c r="EI209" s="228"/>
      <c r="EJ209" s="228"/>
      <c r="EK209" s="228"/>
      <c r="EL209" s="229"/>
      <c r="EM209" s="230"/>
      <c r="EN209" s="230"/>
      <c r="EO209" s="229"/>
      <c r="EP209" s="230"/>
      <c r="EQ209" s="231"/>
      <c r="ER209" s="229"/>
      <c r="ES209" s="230"/>
      <c r="ET209" s="230"/>
      <c r="EU209" s="229"/>
      <c r="EV209" s="230"/>
      <c r="EW209" s="230"/>
      <c r="EX209" s="229"/>
      <c r="EY209" s="230"/>
      <c r="EZ209" s="230"/>
      <c r="FA209" s="229"/>
      <c r="FB209" s="230"/>
      <c r="FC209" s="230"/>
      <c r="FD209" s="232"/>
      <c r="FE209" s="232"/>
      <c r="FF209" s="232"/>
      <c r="FG209" s="232"/>
      <c r="FH209" s="232"/>
      <c r="FI209" s="232"/>
      <c r="FJ209" s="232"/>
      <c r="FK209" s="232"/>
      <c r="FL209" s="232"/>
      <c r="FM209" s="232"/>
      <c r="FN209" s="232"/>
      <c r="FO209" s="232"/>
      <c r="FP209" s="232"/>
      <c r="FQ209" s="232"/>
      <c r="FR209" s="232"/>
      <c r="FS209" s="232"/>
      <c r="FT209" s="232"/>
      <c r="FU209" s="232"/>
      <c r="FV209" s="232"/>
      <c r="FW209" s="232"/>
      <c r="FX209" s="232"/>
      <c r="FY209" s="232"/>
      <c r="FZ209" s="232"/>
      <c r="GA209" s="232"/>
      <c r="GB209" s="232"/>
      <c r="GC209" s="232"/>
      <c r="GD209" s="232"/>
      <c r="GE209" s="232"/>
      <c r="GF209" s="232"/>
      <c r="GG209" s="232"/>
      <c r="GH209" s="232"/>
      <c r="GI209" s="232"/>
      <c r="GJ209" s="232"/>
      <c r="GK209" s="232"/>
      <c r="GL209" s="232"/>
      <c r="GM209" s="232"/>
      <c r="GN209" s="232"/>
      <c r="GO209" s="232"/>
      <c r="GP209" s="232"/>
      <c r="GQ209" s="232"/>
      <c r="GR209" s="232"/>
      <c r="GS209" s="232"/>
      <c r="GT209" s="233"/>
      <c r="GU209" s="234"/>
      <c r="GV209" s="234"/>
      <c r="GW209" s="234"/>
      <c r="GX209" s="234"/>
      <c r="GY209" s="234"/>
      <c r="GZ209" s="233"/>
      <c r="HA209" s="233"/>
      <c r="HB209" s="233"/>
      <c r="HC209" s="234"/>
      <c r="HD209" s="234"/>
      <c r="HE209" s="234"/>
      <c r="HF209" s="233"/>
      <c r="HG209" s="233"/>
      <c r="HH209" s="233"/>
      <c r="HI209" s="233"/>
      <c r="HJ209" s="235"/>
      <c r="HK209" s="235"/>
      <c r="HL209" s="235"/>
      <c r="HM209" s="235"/>
      <c r="HN209" s="235"/>
      <c r="HO209" s="235"/>
      <c r="HP209" s="235"/>
      <c r="HQ209" s="235"/>
      <c r="HR209" s="235"/>
      <c r="HS209" s="235"/>
      <c r="HT209" s="235"/>
      <c r="HU209" s="235"/>
      <c r="HV209" s="235"/>
      <c r="HW209" s="235"/>
      <c r="HX209" s="240"/>
      <c r="HY209" s="241"/>
      <c r="HZ209" s="242"/>
      <c r="IB209" s="244"/>
      <c r="IE209" s="31"/>
      <c r="IG209" s="244"/>
      <c r="IH209" s="245"/>
      <c r="II209" s="245"/>
    </row>
    <row r="210" spans="1:243" s="243" customFormat="1" ht="17.45" hidden="1" customHeight="1">
      <c r="A210" s="236"/>
      <c r="B210" s="237"/>
      <c r="C210" s="246"/>
      <c r="D210" s="247"/>
      <c r="E210" s="248"/>
      <c r="F210" s="249"/>
      <c r="G210" s="249"/>
      <c r="H210" s="249"/>
      <c r="I210" s="249"/>
      <c r="J210" s="249"/>
      <c r="K210" s="220"/>
      <c r="L210" s="220"/>
      <c r="M210" s="220"/>
      <c r="N210" s="220"/>
      <c r="O210" s="221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1"/>
      <c r="AW210" s="221"/>
      <c r="AX210" s="221"/>
      <c r="AY210" s="222"/>
      <c r="AZ210" s="223"/>
      <c r="BA210" s="224"/>
      <c r="BB210" s="225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4"/>
      <c r="CA210" s="224"/>
      <c r="CB210" s="224"/>
      <c r="CC210" s="226"/>
      <c r="CD210" s="226"/>
      <c r="CE210" s="226"/>
      <c r="CF210" s="226"/>
      <c r="CG210" s="226"/>
      <c r="CH210" s="226"/>
      <c r="CI210" s="227"/>
      <c r="CJ210" s="226"/>
      <c r="CK210" s="226"/>
      <c r="CL210" s="226"/>
      <c r="CM210" s="226"/>
      <c r="CN210" s="226"/>
      <c r="CO210" s="226"/>
      <c r="CP210" s="226"/>
      <c r="CQ210" s="226"/>
      <c r="CR210" s="226"/>
      <c r="CS210" s="226"/>
      <c r="CT210" s="226"/>
      <c r="CU210" s="226"/>
      <c r="CV210" s="226"/>
      <c r="CW210" s="226"/>
      <c r="CX210" s="226"/>
      <c r="CY210" s="226"/>
      <c r="CZ210" s="226"/>
      <c r="DA210" s="226"/>
      <c r="DB210" s="226"/>
      <c r="DC210" s="226"/>
      <c r="DD210" s="226"/>
      <c r="DE210" s="226"/>
      <c r="DF210" s="226"/>
      <c r="DG210" s="226"/>
      <c r="DH210" s="226"/>
      <c r="DI210" s="226"/>
      <c r="DJ210" s="226"/>
      <c r="DK210" s="226"/>
      <c r="DL210" s="226"/>
      <c r="DM210" s="226"/>
      <c r="DN210" s="226"/>
      <c r="DO210" s="226"/>
      <c r="DP210" s="226"/>
      <c r="DQ210" s="238"/>
      <c r="DR210" s="239"/>
      <c r="DS210" s="228"/>
      <c r="DT210" s="228"/>
      <c r="DU210" s="228"/>
      <c r="DV210" s="228"/>
      <c r="DW210" s="228"/>
      <c r="DX210" s="228"/>
      <c r="DY210" s="228"/>
      <c r="DZ210" s="228"/>
      <c r="EA210" s="228"/>
      <c r="EB210" s="228"/>
      <c r="EC210" s="228"/>
      <c r="ED210" s="228"/>
      <c r="EE210" s="228"/>
      <c r="EF210" s="228"/>
      <c r="EG210" s="228"/>
      <c r="EH210" s="228"/>
      <c r="EI210" s="228"/>
      <c r="EJ210" s="228"/>
      <c r="EK210" s="228"/>
      <c r="EL210" s="229"/>
      <c r="EM210" s="230"/>
      <c r="EN210" s="230"/>
      <c r="EO210" s="229"/>
      <c r="EP210" s="230"/>
      <c r="EQ210" s="231"/>
      <c r="ER210" s="229"/>
      <c r="ES210" s="230"/>
      <c r="ET210" s="230"/>
      <c r="EU210" s="229"/>
      <c r="EV210" s="230"/>
      <c r="EW210" s="230"/>
      <c r="EX210" s="229"/>
      <c r="EY210" s="230"/>
      <c r="EZ210" s="230"/>
      <c r="FA210" s="229"/>
      <c r="FB210" s="230"/>
      <c r="FC210" s="230"/>
      <c r="FD210" s="232"/>
      <c r="FE210" s="232"/>
      <c r="FF210" s="232"/>
      <c r="FG210" s="232"/>
      <c r="FH210" s="232"/>
      <c r="FI210" s="232"/>
      <c r="FJ210" s="232"/>
      <c r="FK210" s="232"/>
      <c r="FL210" s="232"/>
      <c r="FM210" s="232"/>
      <c r="FN210" s="232"/>
      <c r="FO210" s="232"/>
      <c r="FP210" s="232"/>
      <c r="FQ210" s="232"/>
      <c r="FR210" s="232"/>
      <c r="FS210" s="232"/>
      <c r="FT210" s="232"/>
      <c r="FU210" s="232"/>
      <c r="FV210" s="232"/>
      <c r="FW210" s="232"/>
      <c r="FX210" s="232"/>
      <c r="FY210" s="232"/>
      <c r="FZ210" s="232"/>
      <c r="GA210" s="232"/>
      <c r="GB210" s="232"/>
      <c r="GC210" s="232"/>
      <c r="GD210" s="232"/>
      <c r="GE210" s="232"/>
      <c r="GF210" s="232"/>
      <c r="GG210" s="232"/>
      <c r="GH210" s="232"/>
      <c r="GI210" s="232"/>
      <c r="GJ210" s="232"/>
      <c r="GK210" s="232"/>
      <c r="GL210" s="232"/>
      <c r="GM210" s="232"/>
      <c r="GN210" s="232"/>
      <c r="GO210" s="232"/>
      <c r="GP210" s="232"/>
      <c r="GQ210" s="232"/>
      <c r="GR210" s="232"/>
      <c r="GS210" s="232"/>
      <c r="GT210" s="233"/>
      <c r="GU210" s="234"/>
      <c r="GV210" s="234"/>
      <c r="GW210" s="234"/>
      <c r="GX210" s="234"/>
      <c r="GY210" s="234"/>
      <c r="GZ210" s="233"/>
      <c r="HA210" s="233"/>
      <c r="HB210" s="233"/>
      <c r="HC210" s="234"/>
      <c r="HD210" s="234"/>
      <c r="HE210" s="234"/>
      <c r="HF210" s="233"/>
      <c r="HG210" s="233"/>
      <c r="HH210" s="233"/>
      <c r="HI210" s="233"/>
      <c r="HJ210" s="235"/>
      <c r="HK210" s="235"/>
      <c r="HL210" s="235"/>
      <c r="HM210" s="235"/>
      <c r="HN210" s="235"/>
      <c r="HO210" s="235"/>
      <c r="HP210" s="235"/>
      <c r="HQ210" s="235"/>
      <c r="HR210" s="235"/>
      <c r="HS210" s="235"/>
      <c r="HT210" s="235"/>
      <c r="HU210" s="235"/>
      <c r="HV210" s="235"/>
      <c r="HW210" s="235"/>
      <c r="HX210" s="240"/>
      <c r="HY210" s="241"/>
      <c r="HZ210" s="242"/>
      <c r="IB210" s="244"/>
      <c r="IE210" s="31"/>
      <c r="IG210" s="244"/>
      <c r="IH210" s="245"/>
      <c r="II210" s="245"/>
    </row>
    <row r="211" spans="1:243" s="243" customFormat="1" ht="17.45" hidden="1" customHeight="1">
      <c r="A211" s="236"/>
      <c r="B211" s="237"/>
      <c r="C211" s="246"/>
      <c r="D211" s="247"/>
      <c r="E211" s="248"/>
      <c r="F211" s="249"/>
      <c r="G211" s="249"/>
      <c r="H211" s="249"/>
      <c r="I211" s="249"/>
      <c r="J211" s="249"/>
      <c r="K211" s="220"/>
      <c r="L211" s="220"/>
      <c r="M211" s="220"/>
      <c r="N211" s="220"/>
      <c r="O211" s="221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1"/>
      <c r="AW211" s="221"/>
      <c r="AX211" s="221"/>
      <c r="AY211" s="222"/>
      <c r="AZ211" s="223"/>
      <c r="BA211" s="224"/>
      <c r="BB211" s="225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6"/>
      <c r="CD211" s="226"/>
      <c r="CE211" s="226"/>
      <c r="CF211" s="226"/>
      <c r="CG211" s="226"/>
      <c r="CH211" s="226"/>
      <c r="CI211" s="227"/>
      <c r="CJ211" s="226"/>
      <c r="CK211" s="226"/>
      <c r="CL211" s="226"/>
      <c r="CM211" s="226"/>
      <c r="CN211" s="226"/>
      <c r="CO211" s="226"/>
      <c r="CP211" s="226"/>
      <c r="CQ211" s="226"/>
      <c r="CR211" s="226"/>
      <c r="CS211" s="226"/>
      <c r="CT211" s="226"/>
      <c r="CU211" s="226"/>
      <c r="CV211" s="226"/>
      <c r="CW211" s="226"/>
      <c r="CX211" s="226"/>
      <c r="CY211" s="226"/>
      <c r="CZ211" s="226"/>
      <c r="DA211" s="226"/>
      <c r="DB211" s="226"/>
      <c r="DC211" s="226"/>
      <c r="DD211" s="226"/>
      <c r="DE211" s="226"/>
      <c r="DF211" s="226"/>
      <c r="DG211" s="226"/>
      <c r="DH211" s="226"/>
      <c r="DI211" s="226"/>
      <c r="DJ211" s="226"/>
      <c r="DK211" s="226"/>
      <c r="DL211" s="226"/>
      <c r="DM211" s="226"/>
      <c r="DN211" s="226"/>
      <c r="DO211" s="226"/>
      <c r="DP211" s="226"/>
      <c r="DQ211" s="238"/>
      <c r="DR211" s="239"/>
      <c r="DS211" s="228"/>
      <c r="DT211" s="228"/>
      <c r="DU211" s="228"/>
      <c r="DV211" s="228"/>
      <c r="DW211" s="228"/>
      <c r="DX211" s="228"/>
      <c r="DY211" s="228"/>
      <c r="DZ211" s="228"/>
      <c r="EA211" s="228"/>
      <c r="EB211" s="228"/>
      <c r="EC211" s="228"/>
      <c r="ED211" s="228"/>
      <c r="EE211" s="228"/>
      <c r="EF211" s="228"/>
      <c r="EG211" s="228"/>
      <c r="EH211" s="228"/>
      <c r="EI211" s="228"/>
      <c r="EJ211" s="228"/>
      <c r="EK211" s="228"/>
      <c r="EL211" s="229"/>
      <c r="EM211" s="230"/>
      <c r="EN211" s="230"/>
      <c r="EO211" s="229"/>
      <c r="EP211" s="230"/>
      <c r="EQ211" s="231"/>
      <c r="ER211" s="229"/>
      <c r="ES211" s="230"/>
      <c r="ET211" s="230"/>
      <c r="EU211" s="229"/>
      <c r="EV211" s="230"/>
      <c r="EW211" s="230"/>
      <c r="EX211" s="229"/>
      <c r="EY211" s="230"/>
      <c r="EZ211" s="230"/>
      <c r="FA211" s="229"/>
      <c r="FB211" s="230"/>
      <c r="FC211" s="230"/>
      <c r="FD211" s="232"/>
      <c r="FE211" s="232"/>
      <c r="FF211" s="232"/>
      <c r="FG211" s="232"/>
      <c r="FH211" s="232"/>
      <c r="FI211" s="232"/>
      <c r="FJ211" s="232"/>
      <c r="FK211" s="232"/>
      <c r="FL211" s="232"/>
      <c r="FM211" s="232"/>
      <c r="FN211" s="232"/>
      <c r="FO211" s="232"/>
      <c r="FP211" s="232"/>
      <c r="FQ211" s="232"/>
      <c r="FR211" s="232"/>
      <c r="FS211" s="232"/>
      <c r="FT211" s="232"/>
      <c r="FU211" s="232"/>
      <c r="FV211" s="232"/>
      <c r="FW211" s="232"/>
      <c r="FX211" s="232"/>
      <c r="FY211" s="232"/>
      <c r="FZ211" s="232"/>
      <c r="GA211" s="232"/>
      <c r="GB211" s="232"/>
      <c r="GC211" s="232"/>
      <c r="GD211" s="232"/>
      <c r="GE211" s="232"/>
      <c r="GF211" s="232"/>
      <c r="GG211" s="232"/>
      <c r="GH211" s="232"/>
      <c r="GI211" s="232"/>
      <c r="GJ211" s="232"/>
      <c r="GK211" s="232"/>
      <c r="GL211" s="232"/>
      <c r="GM211" s="232"/>
      <c r="GN211" s="232"/>
      <c r="GO211" s="232"/>
      <c r="GP211" s="232"/>
      <c r="GQ211" s="232"/>
      <c r="GR211" s="232"/>
      <c r="GS211" s="232"/>
      <c r="GT211" s="233"/>
      <c r="GU211" s="234"/>
      <c r="GV211" s="234"/>
      <c r="GW211" s="234"/>
      <c r="GX211" s="234"/>
      <c r="GY211" s="234"/>
      <c r="GZ211" s="233"/>
      <c r="HA211" s="233"/>
      <c r="HB211" s="233"/>
      <c r="HC211" s="234"/>
      <c r="HD211" s="234"/>
      <c r="HE211" s="234"/>
      <c r="HF211" s="233"/>
      <c r="HG211" s="233"/>
      <c r="HH211" s="233"/>
      <c r="HI211" s="233"/>
      <c r="HJ211" s="235"/>
      <c r="HK211" s="235"/>
      <c r="HL211" s="235"/>
      <c r="HM211" s="235"/>
      <c r="HN211" s="235"/>
      <c r="HO211" s="235"/>
      <c r="HP211" s="235"/>
      <c r="HQ211" s="235"/>
      <c r="HR211" s="235"/>
      <c r="HS211" s="235"/>
      <c r="HT211" s="235"/>
      <c r="HU211" s="235"/>
      <c r="HV211" s="235"/>
      <c r="HW211" s="235"/>
      <c r="HX211" s="240"/>
      <c r="HY211" s="241"/>
      <c r="HZ211" s="242"/>
      <c r="IB211" s="244"/>
      <c r="IE211" s="31"/>
      <c r="IG211" s="244"/>
      <c r="IH211" s="245"/>
      <c r="II211" s="245"/>
    </row>
    <row r="212" spans="1:243" s="243" customFormat="1" ht="17.45" hidden="1" customHeight="1">
      <c r="A212" s="236"/>
      <c r="B212" s="237"/>
      <c r="C212" s="246"/>
      <c r="D212" s="247"/>
      <c r="E212" s="248"/>
      <c r="F212" s="249"/>
      <c r="G212" s="249"/>
      <c r="H212" s="249"/>
      <c r="I212" s="249"/>
      <c r="J212" s="249"/>
      <c r="K212" s="220"/>
      <c r="L212" s="220"/>
      <c r="M212" s="220"/>
      <c r="N212" s="220"/>
      <c r="O212" s="221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1"/>
      <c r="AW212" s="221"/>
      <c r="AX212" s="221"/>
      <c r="AY212" s="222"/>
      <c r="AZ212" s="223"/>
      <c r="BA212" s="224"/>
      <c r="BB212" s="225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6"/>
      <c r="CD212" s="226"/>
      <c r="CE212" s="226"/>
      <c r="CF212" s="226"/>
      <c r="CG212" s="226"/>
      <c r="CH212" s="226"/>
      <c r="CI212" s="227"/>
      <c r="CJ212" s="226"/>
      <c r="CK212" s="226"/>
      <c r="CL212" s="226"/>
      <c r="CM212" s="226"/>
      <c r="CN212" s="226"/>
      <c r="CO212" s="226"/>
      <c r="CP212" s="226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  <c r="DL212" s="226"/>
      <c r="DM212" s="226"/>
      <c r="DN212" s="226"/>
      <c r="DO212" s="226"/>
      <c r="DP212" s="226"/>
      <c r="DQ212" s="238"/>
      <c r="DR212" s="239"/>
      <c r="DS212" s="228"/>
      <c r="DT212" s="228"/>
      <c r="DU212" s="228"/>
      <c r="DV212" s="228"/>
      <c r="DW212" s="228"/>
      <c r="DX212" s="228"/>
      <c r="DY212" s="228"/>
      <c r="DZ212" s="228"/>
      <c r="EA212" s="228"/>
      <c r="EB212" s="228"/>
      <c r="EC212" s="228"/>
      <c r="ED212" s="228"/>
      <c r="EE212" s="228"/>
      <c r="EF212" s="228"/>
      <c r="EG212" s="228"/>
      <c r="EH212" s="228"/>
      <c r="EI212" s="228"/>
      <c r="EJ212" s="228"/>
      <c r="EK212" s="228"/>
      <c r="EL212" s="229"/>
      <c r="EM212" s="230"/>
      <c r="EN212" s="230"/>
      <c r="EO212" s="229"/>
      <c r="EP212" s="230"/>
      <c r="EQ212" s="231"/>
      <c r="ER212" s="229"/>
      <c r="ES212" s="230"/>
      <c r="ET212" s="230"/>
      <c r="EU212" s="229"/>
      <c r="EV212" s="230"/>
      <c r="EW212" s="230"/>
      <c r="EX212" s="229"/>
      <c r="EY212" s="230"/>
      <c r="EZ212" s="230"/>
      <c r="FA212" s="229"/>
      <c r="FB212" s="230"/>
      <c r="FC212" s="230"/>
      <c r="FD212" s="232"/>
      <c r="FE212" s="232"/>
      <c r="FF212" s="232"/>
      <c r="FG212" s="232"/>
      <c r="FH212" s="232"/>
      <c r="FI212" s="232"/>
      <c r="FJ212" s="232"/>
      <c r="FK212" s="232"/>
      <c r="FL212" s="232"/>
      <c r="FM212" s="232"/>
      <c r="FN212" s="232"/>
      <c r="FO212" s="232"/>
      <c r="FP212" s="232"/>
      <c r="FQ212" s="232"/>
      <c r="FR212" s="232"/>
      <c r="FS212" s="232"/>
      <c r="FT212" s="232"/>
      <c r="FU212" s="232"/>
      <c r="FV212" s="232"/>
      <c r="FW212" s="232"/>
      <c r="FX212" s="232"/>
      <c r="FY212" s="232"/>
      <c r="FZ212" s="232"/>
      <c r="GA212" s="232"/>
      <c r="GB212" s="232"/>
      <c r="GC212" s="232"/>
      <c r="GD212" s="232"/>
      <c r="GE212" s="232"/>
      <c r="GF212" s="232"/>
      <c r="GG212" s="232"/>
      <c r="GH212" s="232"/>
      <c r="GI212" s="232"/>
      <c r="GJ212" s="232"/>
      <c r="GK212" s="232"/>
      <c r="GL212" s="232"/>
      <c r="GM212" s="232"/>
      <c r="GN212" s="232"/>
      <c r="GO212" s="232"/>
      <c r="GP212" s="232"/>
      <c r="GQ212" s="232"/>
      <c r="GR212" s="232"/>
      <c r="GS212" s="232"/>
      <c r="GT212" s="233"/>
      <c r="GU212" s="234"/>
      <c r="GV212" s="234"/>
      <c r="GW212" s="234"/>
      <c r="GX212" s="234"/>
      <c r="GY212" s="234"/>
      <c r="GZ212" s="233"/>
      <c r="HA212" s="233"/>
      <c r="HB212" s="233"/>
      <c r="HC212" s="234"/>
      <c r="HD212" s="234"/>
      <c r="HE212" s="234"/>
      <c r="HF212" s="233"/>
      <c r="HG212" s="233"/>
      <c r="HH212" s="233"/>
      <c r="HI212" s="233"/>
      <c r="HJ212" s="235"/>
      <c r="HK212" s="235"/>
      <c r="HL212" s="235"/>
      <c r="HM212" s="235"/>
      <c r="HN212" s="235"/>
      <c r="HO212" s="235"/>
      <c r="HP212" s="235"/>
      <c r="HQ212" s="235"/>
      <c r="HR212" s="235"/>
      <c r="HS212" s="235"/>
      <c r="HT212" s="235"/>
      <c r="HU212" s="235"/>
      <c r="HV212" s="235"/>
      <c r="HW212" s="235"/>
      <c r="HX212" s="240"/>
      <c r="HY212" s="241"/>
      <c r="HZ212" s="242"/>
      <c r="IB212" s="244"/>
      <c r="IE212" s="31"/>
      <c r="IG212" s="244"/>
      <c r="IH212" s="245"/>
      <c r="II212" s="245"/>
    </row>
    <row r="213" spans="1:243" s="243" customFormat="1" ht="17.45" hidden="1" customHeight="1">
      <c r="A213" s="236"/>
      <c r="B213" s="237"/>
      <c r="C213" s="246"/>
      <c r="D213" s="247"/>
      <c r="E213" s="248"/>
      <c r="F213" s="249"/>
      <c r="G213" s="249"/>
      <c r="H213" s="249"/>
      <c r="I213" s="249"/>
      <c r="J213" s="249"/>
      <c r="K213" s="220"/>
      <c r="L213" s="220"/>
      <c r="M213" s="220"/>
      <c r="N213" s="220"/>
      <c r="O213" s="221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1"/>
      <c r="AW213" s="221"/>
      <c r="AX213" s="221"/>
      <c r="AY213" s="222"/>
      <c r="AZ213" s="223"/>
      <c r="BA213" s="224"/>
      <c r="BB213" s="225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6"/>
      <c r="CD213" s="226"/>
      <c r="CE213" s="226"/>
      <c r="CF213" s="226"/>
      <c r="CG213" s="226"/>
      <c r="CH213" s="226"/>
      <c r="CI213" s="227"/>
      <c r="CJ213" s="226"/>
      <c r="CK213" s="226"/>
      <c r="CL213" s="226"/>
      <c r="CM213" s="226"/>
      <c r="CN213" s="226"/>
      <c r="CO213" s="226"/>
      <c r="CP213" s="226"/>
      <c r="CQ213" s="226"/>
      <c r="CR213" s="226"/>
      <c r="CS213" s="226"/>
      <c r="CT213" s="226"/>
      <c r="CU213" s="226"/>
      <c r="CV213" s="226"/>
      <c r="CW213" s="226"/>
      <c r="CX213" s="226"/>
      <c r="CY213" s="226"/>
      <c r="CZ213" s="226"/>
      <c r="DA213" s="226"/>
      <c r="DB213" s="226"/>
      <c r="DC213" s="226"/>
      <c r="DD213" s="226"/>
      <c r="DE213" s="226"/>
      <c r="DF213" s="226"/>
      <c r="DG213" s="226"/>
      <c r="DH213" s="226"/>
      <c r="DI213" s="226"/>
      <c r="DJ213" s="226"/>
      <c r="DK213" s="226"/>
      <c r="DL213" s="226"/>
      <c r="DM213" s="226"/>
      <c r="DN213" s="226"/>
      <c r="DO213" s="226"/>
      <c r="DP213" s="226"/>
      <c r="DQ213" s="238"/>
      <c r="DR213" s="239"/>
      <c r="DS213" s="228"/>
      <c r="DT213" s="228"/>
      <c r="DU213" s="228"/>
      <c r="DV213" s="228"/>
      <c r="DW213" s="228"/>
      <c r="DX213" s="228"/>
      <c r="DY213" s="228"/>
      <c r="DZ213" s="228"/>
      <c r="EA213" s="228"/>
      <c r="EB213" s="228"/>
      <c r="EC213" s="228"/>
      <c r="ED213" s="228"/>
      <c r="EE213" s="228"/>
      <c r="EF213" s="228"/>
      <c r="EG213" s="228"/>
      <c r="EH213" s="228"/>
      <c r="EI213" s="228"/>
      <c r="EJ213" s="228"/>
      <c r="EK213" s="228"/>
      <c r="EL213" s="229"/>
      <c r="EM213" s="230"/>
      <c r="EN213" s="230"/>
      <c r="EO213" s="229"/>
      <c r="EP213" s="230"/>
      <c r="EQ213" s="231"/>
      <c r="ER213" s="229"/>
      <c r="ES213" s="230"/>
      <c r="ET213" s="230"/>
      <c r="EU213" s="229"/>
      <c r="EV213" s="230"/>
      <c r="EW213" s="230"/>
      <c r="EX213" s="229"/>
      <c r="EY213" s="230"/>
      <c r="EZ213" s="230"/>
      <c r="FA213" s="229"/>
      <c r="FB213" s="230"/>
      <c r="FC213" s="230"/>
      <c r="FD213" s="232"/>
      <c r="FE213" s="232"/>
      <c r="FF213" s="232"/>
      <c r="FG213" s="232"/>
      <c r="FH213" s="232"/>
      <c r="FI213" s="232"/>
      <c r="FJ213" s="232"/>
      <c r="FK213" s="232"/>
      <c r="FL213" s="232"/>
      <c r="FM213" s="232"/>
      <c r="FN213" s="232"/>
      <c r="FO213" s="232"/>
      <c r="FP213" s="232"/>
      <c r="FQ213" s="232"/>
      <c r="FR213" s="232"/>
      <c r="FS213" s="232"/>
      <c r="FT213" s="232"/>
      <c r="FU213" s="232"/>
      <c r="FV213" s="232"/>
      <c r="FW213" s="232"/>
      <c r="FX213" s="232"/>
      <c r="FY213" s="232"/>
      <c r="FZ213" s="232"/>
      <c r="GA213" s="232"/>
      <c r="GB213" s="232"/>
      <c r="GC213" s="232"/>
      <c r="GD213" s="232"/>
      <c r="GE213" s="232"/>
      <c r="GF213" s="232"/>
      <c r="GG213" s="232"/>
      <c r="GH213" s="232"/>
      <c r="GI213" s="232"/>
      <c r="GJ213" s="232"/>
      <c r="GK213" s="232"/>
      <c r="GL213" s="232"/>
      <c r="GM213" s="232"/>
      <c r="GN213" s="232"/>
      <c r="GO213" s="232"/>
      <c r="GP213" s="232"/>
      <c r="GQ213" s="232"/>
      <c r="GR213" s="232"/>
      <c r="GS213" s="232"/>
      <c r="GT213" s="233"/>
      <c r="GU213" s="234"/>
      <c r="GV213" s="234"/>
      <c r="GW213" s="234"/>
      <c r="GX213" s="234"/>
      <c r="GY213" s="234"/>
      <c r="GZ213" s="233"/>
      <c r="HA213" s="233"/>
      <c r="HB213" s="233"/>
      <c r="HC213" s="234"/>
      <c r="HD213" s="234"/>
      <c r="HE213" s="234"/>
      <c r="HF213" s="233"/>
      <c r="HG213" s="233"/>
      <c r="HH213" s="233"/>
      <c r="HI213" s="233"/>
      <c r="HJ213" s="235"/>
      <c r="HK213" s="235"/>
      <c r="HL213" s="235"/>
      <c r="HM213" s="235"/>
      <c r="HN213" s="235"/>
      <c r="HO213" s="235"/>
      <c r="HP213" s="235"/>
      <c r="HQ213" s="235"/>
      <c r="HR213" s="235"/>
      <c r="HS213" s="235"/>
      <c r="HT213" s="235"/>
      <c r="HU213" s="235"/>
      <c r="HV213" s="235"/>
      <c r="HW213" s="235"/>
      <c r="HX213" s="240"/>
      <c r="HY213" s="241"/>
      <c r="HZ213" s="242"/>
      <c r="IB213" s="244"/>
      <c r="IE213" s="31"/>
      <c r="IG213" s="244"/>
      <c r="IH213" s="245"/>
      <c r="II213" s="245"/>
    </row>
    <row r="214" spans="1:243" s="243" customFormat="1" ht="17.45" hidden="1" customHeight="1">
      <c r="A214" s="236"/>
      <c r="B214" s="237"/>
      <c r="C214" s="246"/>
      <c r="D214" s="247"/>
      <c r="E214" s="248"/>
      <c r="F214" s="249"/>
      <c r="G214" s="249"/>
      <c r="H214" s="249"/>
      <c r="I214" s="249"/>
      <c r="J214" s="249"/>
      <c r="K214" s="220"/>
      <c r="L214" s="220"/>
      <c r="M214" s="220"/>
      <c r="N214" s="220"/>
      <c r="O214" s="221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1"/>
      <c r="AW214" s="221"/>
      <c r="AX214" s="221"/>
      <c r="AY214" s="222"/>
      <c r="AZ214" s="223"/>
      <c r="BA214" s="224"/>
      <c r="BB214" s="225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4"/>
      <c r="BN214" s="224"/>
      <c r="BO214" s="224"/>
      <c r="BP214" s="224"/>
      <c r="BQ214" s="224"/>
      <c r="BR214" s="224"/>
      <c r="BS214" s="224"/>
      <c r="BT214" s="224"/>
      <c r="BU214" s="224"/>
      <c r="BV214" s="224"/>
      <c r="BW214" s="224"/>
      <c r="BX214" s="224"/>
      <c r="BY214" s="224"/>
      <c r="BZ214" s="224"/>
      <c r="CA214" s="224"/>
      <c r="CB214" s="224"/>
      <c r="CC214" s="226"/>
      <c r="CD214" s="226"/>
      <c r="CE214" s="226"/>
      <c r="CF214" s="226"/>
      <c r="CG214" s="226"/>
      <c r="CH214" s="226"/>
      <c r="CI214" s="227"/>
      <c r="CJ214" s="226"/>
      <c r="CK214" s="226"/>
      <c r="CL214" s="226"/>
      <c r="CM214" s="226"/>
      <c r="CN214" s="226"/>
      <c r="CO214" s="226"/>
      <c r="CP214" s="226"/>
      <c r="CQ214" s="226"/>
      <c r="CR214" s="226"/>
      <c r="CS214" s="226"/>
      <c r="CT214" s="226"/>
      <c r="CU214" s="226"/>
      <c r="CV214" s="226"/>
      <c r="CW214" s="226"/>
      <c r="CX214" s="226"/>
      <c r="CY214" s="226"/>
      <c r="CZ214" s="226"/>
      <c r="DA214" s="226"/>
      <c r="DB214" s="226"/>
      <c r="DC214" s="226"/>
      <c r="DD214" s="226"/>
      <c r="DE214" s="226"/>
      <c r="DF214" s="226"/>
      <c r="DG214" s="226"/>
      <c r="DH214" s="226"/>
      <c r="DI214" s="226"/>
      <c r="DJ214" s="226"/>
      <c r="DK214" s="226"/>
      <c r="DL214" s="226"/>
      <c r="DM214" s="226"/>
      <c r="DN214" s="226"/>
      <c r="DO214" s="226"/>
      <c r="DP214" s="226"/>
      <c r="DQ214" s="238"/>
      <c r="DR214" s="239"/>
      <c r="DS214" s="228"/>
      <c r="DT214" s="228"/>
      <c r="DU214" s="228"/>
      <c r="DV214" s="228"/>
      <c r="DW214" s="228"/>
      <c r="DX214" s="228"/>
      <c r="DY214" s="228"/>
      <c r="DZ214" s="228"/>
      <c r="EA214" s="228"/>
      <c r="EB214" s="228"/>
      <c r="EC214" s="228"/>
      <c r="ED214" s="228"/>
      <c r="EE214" s="228"/>
      <c r="EF214" s="228"/>
      <c r="EG214" s="228"/>
      <c r="EH214" s="228"/>
      <c r="EI214" s="228"/>
      <c r="EJ214" s="228"/>
      <c r="EK214" s="228"/>
      <c r="EL214" s="229"/>
      <c r="EM214" s="230"/>
      <c r="EN214" s="230"/>
      <c r="EO214" s="229"/>
      <c r="EP214" s="230"/>
      <c r="EQ214" s="231"/>
      <c r="ER214" s="229"/>
      <c r="ES214" s="230"/>
      <c r="ET214" s="230"/>
      <c r="EU214" s="229"/>
      <c r="EV214" s="230"/>
      <c r="EW214" s="230"/>
      <c r="EX214" s="229"/>
      <c r="EY214" s="230"/>
      <c r="EZ214" s="230"/>
      <c r="FA214" s="229"/>
      <c r="FB214" s="230"/>
      <c r="FC214" s="230"/>
      <c r="FD214" s="232"/>
      <c r="FE214" s="232"/>
      <c r="FF214" s="232"/>
      <c r="FG214" s="232"/>
      <c r="FH214" s="232"/>
      <c r="FI214" s="232"/>
      <c r="FJ214" s="232"/>
      <c r="FK214" s="232"/>
      <c r="FL214" s="232"/>
      <c r="FM214" s="232"/>
      <c r="FN214" s="232"/>
      <c r="FO214" s="232"/>
      <c r="FP214" s="232"/>
      <c r="FQ214" s="232"/>
      <c r="FR214" s="232"/>
      <c r="FS214" s="232"/>
      <c r="FT214" s="232"/>
      <c r="FU214" s="232"/>
      <c r="FV214" s="232"/>
      <c r="FW214" s="232"/>
      <c r="FX214" s="232"/>
      <c r="FY214" s="232"/>
      <c r="FZ214" s="232"/>
      <c r="GA214" s="232"/>
      <c r="GB214" s="232"/>
      <c r="GC214" s="232"/>
      <c r="GD214" s="232"/>
      <c r="GE214" s="232"/>
      <c r="GF214" s="232"/>
      <c r="GG214" s="232"/>
      <c r="GH214" s="232"/>
      <c r="GI214" s="232"/>
      <c r="GJ214" s="232"/>
      <c r="GK214" s="232"/>
      <c r="GL214" s="232"/>
      <c r="GM214" s="232"/>
      <c r="GN214" s="232"/>
      <c r="GO214" s="232"/>
      <c r="GP214" s="232"/>
      <c r="GQ214" s="232"/>
      <c r="GR214" s="232"/>
      <c r="GS214" s="232"/>
      <c r="GT214" s="233"/>
      <c r="GU214" s="234"/>
      <c r="GV214" s="234"/>
      <c r="GW214" s="234"/>
      <c r="GX214" s="234"/>
      <c r="GY214" s="234"/>
      <c r="GZ214" s="233"/>
      <c r="HA214" s="233"/>
      <c r="HB214" s="233"/>
      <c r="HC214" s="234"/>
      <c r="HD214" s="234"/>
      <c r="HE214" s="234"/>
      <c r="HF214" s="233"/>
      <c r="HG214" s="233"/>
      <c r="HH214" s="233"/>
      <c r="HI214" s="233"/>
      <c r="HJ214" s="235"/>
      <c r="HK214" s="235"/>
      <c r="HL214" s="235"/>
      <c r="HM214" s="235"/>
      <c r="HN214" s="235"/>
      <c r="HO214" s="235"/>
      <c r="HP214" s="235"/>
      <c r="HQ214" s="235"/>
      <c r="HR214" s="235"/>
      <c r="HS214" s="235"/>
      <c r="HT214" s="235"/>
      <c r="HU214" s="235"/>
      <c r="HV214" s="235"/>
      <c r="HW214" s="235"/>
      <c r="HX214" s="240"/>
      <c r="HY214" s="241"/>
      <c r="HZ214" s="242"/>
      <c r="IB214" s="244"/>
      <c r="IE214" s="31"/>
      <c r="IG214" s="244"/>
      <c r="IH214" s="245"/>
      <c r="II214" s="245"/>
    </row>
    <row r="215" spans="1:243" s="243" customFormat="1" ht="17.45" hidden="1" customHeight="1">
      <c r="A215" s="236"/>
      <c r="B215" s="237"/>
      <c r="C215" s="246"/>
      <c r="D215" s="247"/>
      <c r="E215" s="248"/>
      <c r="F215" s="249"/>
      <c r="G215" s="249"/>
      <c r="H215" s="249"/>
      <c r="I215" s="249"/>
      <c r="J215" s="249"/>
      <c r="K215" s="220"/>
      <c r="L215" s="220"/>
      <c r="M215" s="220"/>
      <c r="N215" s="220"/>
      <c r="O215" s="221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1"/>
      <c r="AW215" s="221"/>
      <c r="AX215" s="221"/>
      <c r="AY215" s="222"/>
      <c r="AZ215" s="223"/>
      <c r="BA215" s="224"/>
      <c r="BB215" s="225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4"/>
      <c r="BN215" s="224"/>
      <c r="BO215" s="224"/>
      <c r="BP215" s="224"/>
      <c r="BQ215" s="224"/>
      <c r="BR215" s="224"/>
      <c r="BS215" s="224"/>
      <c r="BT215" s="224"/>
      <c r="BU215" s="224"/>
      <c r="BV215" s="224"/>
      <c r="BW215" s="224"/>
      <c r="BX215" s="224"/>
      <c r="BY215" s="224"/>
      <c r="BZ215" s="224"/>
      <c r="CA215" s="224"/>
      <c r="CB215" s="224"/>
      <c r="CC215" s="226"/>
      <c r="CD215" s="226"/>
      <c r="CE215" s="226"/>
      <c r="CF215" s="226"/>
      <c r="CG215" s="226"/>
      <c r="CH215" s="226"/>
      <c r="CI215" s="227"/>
      <c r="CJ215" s="226"/>
      <c r="CK215" s="226"/>
      <c r="CL215" s="226"/>
      <c r="CM215" s="226"/>
      <c r="CN215" s="226"/>
      <c r="CO215" s="226"/>
      <c r="CP215" s="226"/>
      <c r="CQ215" s="226"/>
      <c r="CR215" s="226"/>
      <c r="CS215" s="226"/>
      <c r="CT215" s="226"/>
      <c r="CU215" s="226"/>
      <c r="CV215" s="226"/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226"/>
      <c r="DK215" s="226"/>
      <c r="DL215" s="226"/>
      <c r="DM215" s="226"/>
      <c r="DN215" s="226"/>
      <c r="DO215" s="226"/>
      <c r="DP215" s="226"/>
      <c r="DQ215" s="238"/>
      <c r="DR215" s="239"/>
      <c r="DS215" s="228"/>
      <c r="DT215" s="228"/>
      <c r="DU215" s="228"/>
      <c r="DV215" s="228"/>
      <c r="DW215" s="228"/>
      <c r="DX215" s="228"/>
      <c r="DY215" s="228"/>
      <c r="DZ215" s="228"/>
      <c r="EA215" s="228"/>
      <c r="EB215" s="228"/>
      <c r="EC215" s="228"/>
      <c r="ED215" s="228"/>
      <c r="EE215" s="228"/>
      <c r="EF215" s="228"/>
      <c r="EG215" s="228"/>
      <c r="EH215" s="228"/>
      <c r="EI215" s="228"/>
      <c r="EJ215" s="228"/>
      <c r="EK215" s="228"/>
      <c r="EL215" s="229"/>
      <c r="EM215" s="230"/>
      <c r="EN215" s="230"/>
      <c r="EO215" s="229"/>
      <c r="EP215" s="230"/>
      <c r="EQ215" s="231"/>
      <c r="ER215" s="229"/>
      <c r="ES215" s="230"/>
      <c r="ET215" s="230"/>
      <c r="EU215" s="229"/>
      <c r="EV215" s="230"/>
      <c r="EW215" s="230"/>
      <c r="EX215" s="229"/>
      <c r="EY215" s="230"/>
      <c r="EZ215" s="230"/>
      <c r="FA215" s="229"/>
      <c r="FB215" s="230"/>
      <c r="FC215" s="230"/>
      <c r="FD215" s="232"/>
      <c r="FE215" s="232"/>
      <c r="FF215" s="232"/>
      <c r="FG215" s="232"/>
      <c r="FH215" s="232"/>
      <c r="FI215" s="232"/>
      <c r="FJ215" s="232"/>
      <c r="FK215" s="232"/>
      <c r="FL215" s="232"/>
      <c r="FM215" s="232"/>
      <c r="FN215" s="232"/>
      <c r="FO215" s="232"/>
      <c r="FP215" s="232"/>
      <c r="FQ215" s="232"/>
      <c r="FR215" s="232"/>
      <c r="FS215" s="232"/>
      <c r="FT215" s="232"/>
      <c r="FU215" s="232"/>
      <c r="FV215" s="232"/>
      <c r="FW215" s="232"/>
      <c r="FX215" s="232"/>
      <c r="FY215" s="232"/>
      <c r="FZ215" s="232"/>
      <c r="GA215" s="232"/>
      <c r="GB215" s="232"/>
      <c r="GC215" s="232"/>
      <c r="GD215" s="232"/>
      <c r="GE215" s="232"/>
      <c r="GF215" s="232"/>
      <c r="GG215" s="232"/>
      <c r="GH215" s="232"/>
      <c r="GI215" s="232"/>
      <c r="GJ215" s="232"/>
      <c r="GK215" s="232"/>
      <c r="GL215" s="232"/>
      <c r="GM215" s="232"/>
      <c r="GN215" s="232"/>
      <c r="GO215" s="232"/>
      <c r="GP215" s="232"/>
      <c r="GQ215" s="232"/>
      <c r="GR215" s="232"/>
      <c r="GS215" s="232"/>
      <c r="GT215" s="233"/>
      <c r="GU215" s="234"/>
      <c r="GV215" s="234"/>
      <c r="GW215" s="234"/>
      <c r="GX215" s="234"/>
      <c r="GY215" s="234"/>
      <c r="GZ215" s="233"/>
      <c r="HA215" s="233"/>
      <c r="HB215" s="233"/>
      <c r="HC215" s="234"/>
      <c r="HD215" s="234"/>
      <c r="HE215" s="234"/>
      <c r="HF215" s="233"/>
      <c r="HG215" s="233"/>
      <c r="HH215" s="233"/>
      <c r="HI215" s="233"/>
      <c r="HJ215" s="235"/>
      <c r="HK215" s="235"/>
      <c r="HL215" s="235"/>
      <c r="HM215" s="235"/>
      <c r="HN215" s="235"/>
      <c r="HO215" s="235"/>
      <c r="HP215" s="235"/>
      <c r="HQ215" s="235"/>
      <c r="HR215" s="235"/>
      <c r="HS215" s="235"/>
      <c r="HT215" s="235"/>
      <c r="HU215" s="235"/>
      <c r="HV215" s="235"/>
      <c r="HW215" s="235"/>
      <c r="HX215" s="240"/>
      <c r="HY215" s="241"/>
      <c r="HZ215" s="242"/>
      <c r="IB215" s="244"/>
      <c r="IE215" s="31"/>
      <c r="IG215" s="244"/>
      <c r="IH215" s="245"/>
      <c r="II215" s="245"/>
    </row>
    <row r="216" spans="1:243" s="243" customFormat="1" ht="17.45" hidden="1" customHeight="1">
      <c r="A216" s="236"/>
      <c r="B216" s="237"/>
      <c r="C216" s="246"/>
      <c r="D216" s="247"/>
      <c r="E216" s="248"/>
      <c r="F216" s="249"/>
      <c r="G216" s="249"/>
      <c r="H216" s="249"/>
      <c r="I216" s="249"/>
      <c r="J216" s="249"/>
      <c r="K216" s="220"/>
      <c r="L216" s="220"/>
      <c r="M216" s="220"/>
      <c r="N216" s="220"/>
      <c r="O216" s="221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1"/>
      <c r="AW216" s="221"/>
      <c r="AX216" s="221"/>
      <c r="AY216" s="222"/>
      <c r="AZ216" s="223"/>
      <c r="BA216" s="224"/>
      <c r="BB216" s="225"/>
      <c r="BC216" s="224"/>
      <c r="BD216" s="224"/>
      <c r="BE216" s="224"/>
      <c r="BF216" s="224"/>
      <c r="BG216" s="224"/>
      <c r="BH216" s="224"/>
      <c r="BI216" s="224"/>
      <c r="BJ216" s="224"/>
      <c r="BK216" s="224"/>
      <c r="BL216" s="224"/>
      <c r="BM216" s="224"/>
      <c r="BN216" s="224"/>
      <c r="BO216" s="224"/>
      <c r="BP216" s="224"/>
      <c r="BQ216" s="224"/>
      <c r="BR216" s="224"/>
      <c r="BS216" s="224"/>
      <c r="BT216" s="224"/>
      <c r="BU216" s="224"/>
      <c r="BV216" s="224"/>
      <c r="BW216" s="224"/>
      <c r="BX216" s="224"/>
      <c r="BY216" s="224"/>
      <c r="BZ216" s="224"/>
      <c r="CA216" s="224"/>
      <c r="CB216" s="224"/>
      <c r="CC216" s="226"/>
      <c r="CD216" s="226"/>
      <c r="CE216" s="226"/>
      <c r="CF216" s="226"/>
      <c r="CG216" s="226"/>
      <c r="CH216" s="226"/>
      <c r="CI216" s="227"/>
      <c r="CJ216" s="226"/>
      <c r="CK216" s="226"/>
      <c r="CL216" s="226"/>
      <c r="CM216" s="226"/>
      <c r="CN216" s="226"/>
      <c r="CO216" s="226"/>
      <c r="CP216" s="226"/>
      <c r="CQ216" s="226"/>
      <c r="CR216" s="226"/>
      <c r="CS216" s="226"/>
      <c r="CT216" s="226"/>
      <c r="CU216" s="226"/>
      <c r="CV216" s="226"/>
      <c r="CW216" s="226"/>
      <c r="CX216" s="226"/>
      <c r="CY216" s="226"/>
      <c r="CZ216" s="226"/>
      <c r="DA216" s="226"/>
      <c r="DB216" s="226"/>
      <c r="DC216" s="226"/>
      <c r="DD216" s="226"/>
      <c r="DE216" s="226"/>
      <c r="DF216" s="226"/>
      <c r="DG216" s="226"/>
      <c r="DH216" s="226"/>
      <c r="DI216" s="226"/>
      <c r="DJ216" s="226"/>
      <c r="DK216" s="226"/>
      <c r="DL216" s="226"/>
      <c r="DM216" s="226"/>
      <c r="DN216" s="226"/>
      <c r="DO216" s="226"/>
      <c r="DP216" s="226"/>
      <c r="DQ216" s="238"/>
      <c r="DR216" s="239"/>
      <c r="DS216" s="228"/>
      <c r="DT216" s="228"/>
      <c r="DU216" s="228"/>
      <c r="DV216" s="228"/>
      <c r="DW216" s="228"/>
      <c r="DX216" s="228"/>
      <c r="DY216" s="228"/>
      <c r="DZ216" s="228"/>
      <c r="EA216" s="228"/>
      <c r="EB216" s="228"/>
      <c r="EC216" s="228"/>
      <c r="ED216" s="228"/>
      <c r="EE216" s="228"/>
      <c r="EF216" s="228"/>
      <c r="EG216" s="228"/>
      <c r="EH216" s="228"/>
      <c r="EI216" s="228"/>
      <c r="EJ216" s="228"/>
      <c r="EK216" s="228"/>
      <c r="EL216" s="229"/>
      <c r="EM216" s="230"/>
      <c r="EN216" s="230"/>
      <c r="EO216" s="229"/>
      <c r="EP216" s="230"/>
      <c r="EQ216" s="231"/>
      <c r="ER216" s="229"/>
      <c r="ES216" s="230"/>
      <c r="ET216" s="230"/>
      <c r="EU216" s="229"/>
      <c r="EV216" s="230"/>
      <c r="EW216" s="230"/>
      <c r="EX216" s="229"/>
      <c r="EY216" s="230"/>
      <c r="EZ216" s="230"/>
      <c r="FA216" s="229"/>
      <c r="FB216" s="230"/>
      <c r="FC216" s="230"/>
      <c r="FD216" s="232"/>
      <c r="FE216" s="232"/>
      <c r="FF216" s="232"/>
      <c r="FG216" s="232"/>
      <c r="FH216" s="232"/>
      <c r="FI216" s="232"/>
      <c r="FJ216" s="232"/>
      <c r="FK216" s="232"/>
      <c r="FL216" s="232"/>
      <c r="FM216" s="232"/>
      <c r="FN216" s="232"/>
      <c r="FO216" s="232"/>
      <c r="FP216" s="232"/>
      <c r="FQ216" s="232"/>
      <c r="FR216" s="232"/>
      <c r="FS216" s="232"/>
      <c r="FT216" s="232"/>
      <c r="FU216" s="232"/>
      <c r="FV216" s="232"/>
      <c r="FW216" s="232"/>
      <c r="FX216" s="232"/>
      <c r="FY216" s="232"/>
      <c r="FZ216" s="232"/>
      <c r="GA216" s="232"/>
      <c r="GB216" s="232"/>
      <c r="GC216" s="232"/>
      <c r="GD216" s="232"/>
      <c r="GE216" s="232"/>
      <c r="GF216" s="232"/>
      <c r="GG216" s="232"/>
      <c r="GH216" s="232"/>
      <c r="GI216" s="232"/>
      <c r="GJ216" s="232"/>
      <c r="GK216" s="232"/>
      <c r="GL216" s="232"/>
      <c r="GM216" s="232"/>
      <c r="GN216" s="232"/>
      <c r="GO216" s="232"/>
      <c r="GP216" s="232"/>
      <c r="GQ216" s="232"/>
      <c r="GR216" s="232"/>
      <c r="GS216" s="232"/>
      <c r="GT216" s="233"/>
      <c r="GU216" s="234"/>
      <c r="GV216" s="234"/>
      <c r="GW216" s="234"/>
      <c r="GX216" s="234"/>
      <c r="GY216" s="234"/>
      <c r="GZ216" s="233"/>
      <c r="HA216" s="233"/>
      <c r="HB216" s="233"/>
      <c r="HC216" s="234"/>
      <c r="HD216" s="234"/>
      <c r="HE216" s="234"/>
      <c r="HF216" s="233"/>
      <c r="HG216" s="233"/>
      <c r="HH216" s="233"/>
      <c r="HI216" s="233"/>
      <c r="HJ216" s="235"/>
      <c r="HK216" s="235"/>
      <c r="HL216" s="235"/>
      <c r="HM216" s="235"/>
      <c r="HN216" s="235"/>
      <c r="HO216" s="235"/>
      <c r="HP216" s="235"/>
      <c r="HQ216" s="235"/>
      <c r="HR216" s="235"/>
      <c r="HS216" s="235"/>
      <c r="HT216" s="235"/>
      <c r="HU216" s="235"/>
      <c r="HV216" s="235"/>
      <c r="HW216" s="235"/>
      <c r="HX216" s="240"/>
      <c r="HY216" s="241"/>
      <c r="HZ216" s="242"/>
      <c r="IB216" s="244"/>
      <c r="IE216" s="31"/>
      <c r="IG216" s="244"/>
      <c r="IH216" s="245"/>
      <c r="II216" s="245"/>
    </row>
    <row r="217" spans="1:243" s="243" customFormat="1" ht="17.45" hidden="1" customHeight="1">
      <c r="A217" s="236"/>
      <c r="B217" s="237"/>
      <c r="C217" s="246"/>
      <c r="D217" s="247"/>
      <c r="E217" s="248"/>
      <c r="F217" s="249"/>
      <c r="G217" s="249"/>
      <c r="H217" s="249"/>
      <c r="I217" s="249"/>
      <c r="J217" s="249"/>
      <c r="K217" s="220"/>
      <c r="L217" s="220"/>
      <c r="M217" s="220"/>
      <c r="N217" s="220"/>
      <c r="O217" s="221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1"/>
      <c r="AW217" s="221"/>
      <c r="AX217" s="221"/>
      <c r="AY217" s="222"/>
      <c r="AZ217" s="223"/>
      <c r="BA217" s="224"/>
      <c r="BB217" s="225"/>
      <c r="BC217" s="224"/>
      <c r="BD217" s="224"/>
      <c r="BE217" s="224"/>
      <c r="BF217" s="224"/>
      <c r="BG217" s="224"/>
      <c r="BH217" s="224"/>
      <c r="BI217" s="224"/>
      <c r="BJ217" s="224"/>
      <c r="BK217" s="224"/>
      <c r="BL217" s="224"/>
      <c r="BM217" s="224"/>
      <c r="BN217" s="224"/>
      <c r="BO217" s="224"/>
      <c r="BP217" s="224"/>
      <c r="BQ217" s="224"/>
      <c r="BR217" s="224"/>
      <c r="BS217" s="224"/>
      <c r="BT217" s="224"/>
      <c r="BU217" s="224"/>
      <c r="BV217" s="224"/>
      <c r="BW217" s="224"/>
      <c r="BX217" s="224"/>
      <c r="BY217" s="224"/>
      <c r="BZ217" s="224"/>
      <c r="CA217" s="224"/>
      <c r="CB217" s="224"/>
      <c r="CC217" s="226"/>
      <c r="CD217" s="226"/>
      <c r="CE217" s="226"/>
      <c r="CF217" s="226"/>
      <c r="CG217" s="226"/>
      <c r="CH217" s="226"/>
      <c r="CI217" s="227"/>
      <c r="CJ217" s="226"/>
      <c r="CK217" s="226"/>
      <c r="CL217" s="226"/>
      <c r="CM217" s="226"/>
      <c r="CN217" s="226"/>
      <c r="CO217" s="226"/>
      <c r="CP217" s="226"/>
      <c r="CQ217" s="226"/>
      <c r="CR217" s="226"/>
      <c r="CS217" s="226"/>
      <c r="CT217" s="226"/>
      <c r="CU217" s="226"/>
      <c r="CV217" s="226"/>
      <c r="CW217" s="226"/>
      <c r="CX217" s="226"/>
      <c r="CY217" s="226"/>
      <c r="CZ217" s="226"/>
      <c r="DA217" s="226"/>
      <c r="DB217" s="226"/>
      <c r="DC217" s="226"/>
      <c r="DD217" s="226"/>
      <c r="DE217" s="226"/>
      <c r="DF217" s="226"/>
      <c r="DG217" s="226"/>
      <c r="DH217" s="226"/>
      <c r="DI217" s="226"/>
      <c r="DJ217" s="226"/>
      <c r="DK217" s="226"/>
      <c r="DL217" s="226"/>
      <c r="DM217" s="226"/>
      <c r="DN217" s="226"/>
      <c r="DO217" s="226"/>
      <c r="DP217" s="226"/>
      <c r="DQ217" s="238"/>
      <c r="DR217" s="239"/>
      <c r="DS217" s="228"/>
      <c r="DT217" s="228"/>
      <c r="DU217" s="228"/>
      <c r="DV217" s="228"/>
      <c r="DW217" s="228"/>
      <c r="DX217" s="228"/>
      <c r="DY217" s="228"/>
      <c r="DZ217" s="228"/>
      <c r="EA217" s="228"/>
      <c r="EB217" s="228"/>
      <c r="EC217" s="228"/>
      <c r="ED217" s="228"/>
      <c r="EE217" s="228"/>
      <c r="EF217" s="228"/>
      <c r="EG217" s="228"/>
      <c r="EH217" s="228"/>
      <c r="EI217" s="228"/>
      <c r="EJ217" s="228"/>
      <c r="EK217" s="228"/>
      <c r="EL217" s="229"/>
      <c r="EM217" s="230"/>
      <c r="EN217" s="230"/>
      <c r="EO217" s="229"/>
      <c r="EP217" s="230"/>
      <c r="EQ217" s="231"/>
      <c r="ER217" s="229"/>
      <c r="ES217" s="230"/>
      <c r="ET217" s="230"/>
      <c r="EU217" s="229"/>
      <c r="EV217" s="230"/>
      <c r="EW217" s="230"/>
      <c r="EX217" s="229"/>
      <c r="EY217" s="230"/>
      <c r="EZ217" s="230"/>
      <c r="FA217" s="229"/>
      <c r="FB217" s="230"/>
      <c r="FC217" s="230"/>
      <c r="FD217" s="232"/>
      <c r="FE217" s="232"/>
      <c r="FF217" s="232"/>
      <c r="FG217" s="232"/>
      <c r="FH217" s="232"/>
      <c r="FI217" s="232"/>
      <c r="FJ217" s="232"/>
      <c r="FK217" s="232"/>
      <c r="FL217" s="232"/>
      <c r="FM217" s="232"/>
      <c r="FN217" s="232"/>
      <c r="FO217" s="232"/>
      <c r="FP217" s="232"/>
      <c r="FQ217" s="232"/>
      <c r="FR217" s="232"/>
      <c r="FS217" s="232"/>
      <c r="FT217" s="232"/>
      <c r="FU217" s="232"/>
      <c r="FV217" s="232"/>
      <c r="FW217" s="232"/>
      <c r="FX217" s="232"/>
      <c r="FY217" s="232"/>
      <c r="FZ217" s="232"/>
      <c r="GA217" s="232"/>
      <c r="GB217" s="232"/>
      <c r="GC217" s="232"/>
      <c r="GD217" s="232"/>
      <c r="GE217" s="232"/>
      <c r="GF217" s="232"/>
      <c r="GG217" s="232"/>
      <c r="GH217" s="232"/>
      <c r="GI217" s="232"/>
      <c r="GJ217" s="232"/>
      <c r="GK217" s="232"/>
      <c r="GL217" s="232"/>
      <c r="GM217" s="232"/>
      <c r="GN217" s="232"/>
      <c r="GO217" s="232"/>
      <c r="GP217" s="232"/>
      <c r="GQ217" s="232"/>
      <c r="GR217" s="232"/>
      <c r="GS217" s="232"/>
      <c r="GT217" s="233"/>
      <c r="GU217" s="234"/>
      <c r="GV217" s="234"/>
      <c r="GW217" s="234"/>
      <c r="GX217" s="234"/>
      <c r="GY217" s="234"/>
      <c r="GZ217" s="233"/>
      <c r="HA217" s="233"/>
      <c r="HB217" s="233"/>
      <c r="HC217" s="234"/>
      <c r="HD217" s="234"/>
      <c r="HE217" s="234"/>
      <c r="HF217" s="233"/>
      <c r="HG217" s="233"/>
      <c r="HH217" s="233"/>
      <c r="HI217" s="233"/>
      <c r="HJ217" s="235"/>
      <c r="HK217" s="235"/>
      <c r="HL217" s="235"/>
      <c r="HM217" s="235"/>
      <c r="HN217" s="235"/>
      <c r="HO217" s="235"/>
      <c r="HP217" s="235"/>
      <c r="HQ217" s="235"/>
      <c r="HR217" s="235"/>
      <c r="HS217" s="235"/>
      <c r="HT217" s="235"/>
      <c r="HU217" s="235"/>
      <c r="HV217" s="235"/>
      <c r="HW217" s="235"/>
      <c r="HX217" s="240"/>
      <c r="HY217" s="241"/>
      <c r="HZ217" s="242"/>
      <c r="IB217" s="244"/>
      <c r="IE217" s="31"/>
      <c r="IG217" s="244"/>
      <c r="IH217" s="245"/>
      <c r="II217" s="245"/>
    </row>
    <row r="218" spans="1:243" s="243" customFormat="1" ht="17.45" hidden="1" customHeight="1">
      <c r="A218" s="236"/>
      <c r="B218" s="237"/>
      <c r="C218" s="246"/>
      <c r="D218" s="247"/>
      <c r="E218" s="248"/>
      <c r="F218" s="249"/>
      <c r="G218" s="249"/>
      <c r="H218" s="249"/>
      <c r="I218" s="249"/>
      <c r="J218" s="249"/>
      <c r="K218" s="220"/>
      <c r="L218" s="220"/>
      <c r="M218" s="220"/>
      <c r="N218" s="220"/>
      <c r="O218" s="221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1"/>
      <c r="AW218" s="221"/>
      <c r="AX218" s="221"/>
      <c r="AY218" s="222"/>
      <c r="AZ218" s="223"/>
      <c r="BA218" s="224"/>
      <c r="BB218" s="225"/>
      <c r="BC218" s="224"/>
      <c r="BD218" s="224"/>
      <c r="BE218" s="224"/>
      <c r="BF218" s="224"/>
      <c r="BG218" s="224"/>
      <c r="BH218" s="224"/>
      <c r="BI218" s="224"/>
      <c r="BJ218" s="224"/>
      <c r="BK218" s="224"/>
      <c r="BL218" s="224"/>
      <c r="BM218" s="224"/>
      <c r="BN218" s="224"/>
      <c r="BO218" s="224"/>
      <c r="BP218" s="224"/>
      <c r="BQ218" s="224"/>
      <c r="BR218" s="224"/>
      <c r="BS218" s="224"/>
      <c r="BT218" s="224"/>
      <c r="BU218" s="224"/>
      <c r="BV218" s="224"/>
      <c r="BW218" s="224"/>
      <c r="BX218" s="224"/>
      <c r="BY218" s="224"/>
      <c r="BZ218" s="224"/>
      <c r="CA218" s="224"/>
      <c r="CB218" s="224"/>
      <c r="CC218" s="226"/>
      <c r="CD218" s="226"/>
      <c r="CE218" s="226"/>
      <c r="CF218" s="226"/>
      <c r="CG218" s="226"/>
      <c r="CH218" s="226"/>
      <c r="CI218" s="227"/>
      <c r="CJ218" s="226"/>
      <c r="CK218" s="226"/>
      <c r="CL218" s="226"/>
      <c r="CM218" s="226"/>
      <c r="CN218" s="226"/>
      <c r="CO218" s="226"/>
      <c r="CP218" s="226"/>
      <c r="CQ218" s="226"/>
      <c r="CR218" s="226"/>
      <c r="CS218" s="226"/>
      <c r="CT218" s="226"/>
      <c r="CU218" s="226"/>
      <c r="CV218" s="226"/>
      <c r="CW218" s="226"/>
      <c r="CX218" s="226"/>
      <c r="CY218" s="226"/>
      <c r="CZ218" s="226"/>
      <c r="DA218" s="226"/>
      <c r="DB218" s="226"/>
      <c r="DC218" s="226"/>
      <c r="DD218" s="226"/>
      <c r="DE218" s="226"/>
      <c r="DF218" s="226"/>
      <c r="DG218" s="226"/>
      <c r="DH218" s="226"/>
      <c r="DI218" s="226"/>
      <c r="DJ218" s="226"/>
      <c r="DK218" s="226"/>
      <c r="DL218" s="226"/>
      <c r="DM218" s="226"/>
      <c r="DN218" s="226"/>
      <c r="DO218" s="226"/>
      <c r="DP218" s="226"/>
      <c r="DQ218" s="238"/>
      <c r="DR218" s="239"/>
      <c r="DS218" s="228"/>
      <c r="DT218" s="228"/>
      <c r="DU218" s="228"/>
      <c r="DV218" s="228"/>
      <c r="DW218" s="228"/>
      <c r="DX218" s="228"/>
      <c r="DY218" s="228"/>
      <c r="DZ218" s="228"/>
      <c r="EA218" s="228"/>
      <c r="EB218" s="228"/>
      <c r="EC218" s="228"/>
      <c r="ED218" s="228"/>
      <c r="EE218" s="228"/>
      <c r="EF218" s="228"/>
      <c r="EG218" s="228"/>
      <c r="EH218" s="228"/>
      <c r="EI218" s="228"/>
      <c r="EJ218" s="228"/>
      <c r="EK218" s="228"/>
      <c r="EL218" s="229"/>
      <c r="EM218" s="230"/>
      <c r="EN218" s="230"/>
      <c r="EO218" s="229"/>
      <c r="EP218" s="230"/>
      <c r="EQ218" s="231"/>
      <c r="ER218" s="229"/>
      <c r="ES218" s="230"/>
      <c r="ET218" s="230"/>
      <c r="EU218" s="229"/>
      <c r="EV218" s="230"/>
      <c r="EW218" s="230"/>
      <c r="EX218" s="229"/>
      <c r="EY218" s="230"/>
      <c r="EZ218" s="230"/>
      <c r="FA218" s="229"/>
      <c r="FB218" s="230"/>
      <c r="FC218" s="230"/>
      <c r="FD218" s="232"/>
      <c r="FE218" s="232"/>
      <c r="FF218" s="232"/>
      <c r="FG218" s="232"/>
      <c r="FH218" s="232"/>
      <c r="FI218" s="232"/>
      <c r="FJ218" s="232"/>
      <c r="FK218" s="232"/>
      <c r="FL218" s="232"/>
      <c r="FM218" s="232"/>
      <c r="FN218" s="232"/>
      <c r="FO218" s="232"/>
      <c r="FP218" s="232"/>
      <c r="FQ218" s="232"/>
      <c r="FR218" s="232"/>
      <c r="FS218" s="232"/>
      <c r="FT218" s="232"/>
      <c r="FU218" s="232"/>
      <c r="FV218" s="232"/>
      <c r="FW218" s="232"/>
      <c r="FX218" s="232"/>
      <c r="FY218" s="232"/>
      <c r="FZ218" s="232"/>
      <c r="GA218" s="232"/>
      <c r="GB218" s="232"/>
      <c r="GC218" s="232"/>
      <c r="GD218" s="232"/>
      <c r="GE218" s="232"/>
      <c r="GF218" s="232"/>
      <c r="GG218" s="232"/>
      <c r="GH218" s="232"/>
      <c r="GI218" s="232"/>
      <c r="GJ218" s="232"/>
      <c r="GK218" s="232"/>
      <c r="GL218" s="232"/>
      <c r="GM218" s="232"/>
      <c r="GN218" s="232"/>
      <c r="GO218" s="232"/>
      <c r="GP218" s="232"/>
      <c r="GQ218" s="232"/>
      <c r="GR218" s="232"/>
      <c r="GS218" s="232"/>
      <c r="GT218" s="233"/>
      <c r="GU218" s="234"/>
      <c r="GV218" s="234"/>
      <c r="GW218" s="234"/>
      <c r="GX218" s="234"/>
      <c r="GY218" s="234"/>
      <c r="GZ218" s="233"/>
      <c r="HA218" s="233"/>
      <c r="HB218" s="233"/>
      <c r="HC218" s="234"/>
      <c r="HD218" s="234"/>
      <c r="HE218" s="234"/>
      <c r="HF218" s="233"/>
      <c r="HG218" s="233"/>
      <c r="HH218" s="233"/>
      <c r="HI218" s="233"/>
      <c r="HJ218" s="235"/>
      <c r="HK218" s="235"/>
      <c r="HL218" s="235"/>
      <c r="HM218" s="235"/>
      <c r="HN218" s="235"/>
      <c r="HO218" s="235"/>
      <c r="HP218" s="235"/>
      <c r="HQ218" s="235"/>
      <c r="HR218" s="235"/>
      <c r="HS218" s="235"/>
      <c r="HT218" s="235"/>
      <c r="HU218" s="235"/>
      <c r="HV218" s="235"/>
      <c r="HW218" s="235"/>
      <c r="HX218" s="240"/>
      <c r="HY218" s="241"/>
      <c r="HZ218" s="242"/>
      <c r="IB218" s="244"/>
      <c r="IE218" s="31"/>
      <c r="IG218" s="244"/>
      <c r="IH218" s="245"/>
      <c r="II218" s="245"/>
    </row>
    <row r="219" spans="1:243" s="243" customFormat="1" ht="17.45" hidden="1" customHeight="1">
      <c r="A219" s="236"/>
      <c r="B219" s="237"/>
      <c r="C219" s="246"/>
      <c r="D219" s="247"/>
      <c r="E219" s="248"/>
      <c r="F219" s="249"/>
      <c r="G219" s="249"/>
      <c r="H219" s="249"/>
      <c r="I219" s="249"/>
      <c r="J219" s="249"/>
      <c r="K219" s="220"/>
      <c r="L219" s="220"/>
      <c r="M219" s="220"/>
      <c r="N219" s="220"/>
      <c r="O219" s="221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1"/>
      <c r="AW219" s="221"/>
      <c r="AX219" s="221"/>
      <c r="AY219" s="222"/>
      <c r="AZ219" s="223"/>
      <c r="BA219" s="224"/>
      <c r="BB219" s="225"/>
      <c r="BC219" s="224"/>
      <c r="BD219" s="224"/>
      <c r="BE219" s="224"/>
      <c r="BF219" s="224"/>
      <c r="BG219" s="224"/>
      <c r="BH219" s="224"/>
      <c r="BI219" s="224"/>
      <c r="BJ219" s="224"/>
      <c r="BK219" s="224"/>
      <c r="BL219" s="224"/>
      <c r="BM219" s="224"/>
      <c r="BN219" s="224"/>
      <c r="BO219" s="224"/>
      <c r="BP219" s="224"/>
      <c r="BQ219" s="224"/>
      <c r="BR219" s="224"/>
      <c r="BS219" s="224"/>
      <c r="BT219" s="224"/>
      <c r="BU219" s="224"/>
      <c r="BV219" s="224"/>
      <c r="BW219" s="224"/>
      <c r="BX219" s="224"/>
      <c r="BY219" s="224"/>
      <c r="BZ219" s="224"/>
      <c r="CA219" s="224"/>
      <c r="CB219" s="224"/>
      <c r="CC219" s="226"/>
      <c r="CD219" s="226"/>
      <c r="CE219" s="226"/>
      <c r="CF219" s="226"/>
      <c r="CG219" s="226"/>
      <c r="CH219" s="226"/>
      <c r="CI219" s="227"/>
      <c r="CJ219" s="226"/>
      <c r="CK219" s="226"/>
      <c r="CL219" s="226"/>
      <c r="CM219" s="226"/>
      <c r="CN219" s="226"/>
      <c r="CO219" s="226"/>
      <c r="CP219" s="226"/>
      <c r="CQ219" s="226"/>
      <c r="CR219" s="226"/>
      <c r="CS219" s="226"/>
      <c r="CT219" s="226"/>
      <c r="CU219" s="226"/>
      <c r="CV219" s="226"/>
      <c r="CW219" s="226"/>
      <c r="CX219" s="226"/>
      <c r="CY219" s="226"/>
      <c r="CZ219" s="226"/>
      <c r="DA219" s="226"/>
      <c r="DB219" s="226"/>
      <c r="DC219" s="226"/>
      <c r="DD219" s="226"/>
      <c r="DE219" s="226"/>
      <c r="DF219" s="226"/>
      <c r="DG219" s="226"/>
      <c r="DH219" s="226"/>
      <c r="DI219" s="226"/>
      <c r="DJ219" s="226"/>
      <c r="DK219" s="226"/>
      <c r="DL219" s="226"/>
      <c r="DM219" s="226"/>
      <c r="DN219" s="226"/>
      <c r="DO219" s="226"/>
      <c r="DP219" s="226"/>
      <c r="DQ219" s="238"/>
      <c r="DR219" s="239"/>
      <c r="DS219" s="228"/>
      <c r="DT219" s="228"/>
      <c r="DU219" s="228"/>
      <c r="DV219" s="228"/>
      <c r="DW219" s="228"/>
      <c r="DX219" s="228"/>
      <c r="DY219" s="228"/>
      <c r="DZ219" s="228"/>
      <c r="EA219" s="228"/>
      <c r="EB219" s="228"/>
      <c r="EC219" s="228"/>
      <c r="ED219" s="228"/>
      <c r="EE219" s="228"/>
      <c r="EF219" s="228"/>
      <c r="EG219" s="228"/>
      <c r="EH219" s="228"/>
      <c r="EI219" s="228"/>
      <c r="EJ219" s="228"/>
      <c r="EK219" s="228"/>
      <c r="EL219" s="229"/>
      <c r="EM219" s="230"/>
      <c r="EN219" s="230"/>
      <c r="EO219" s="229"/>
      <c r="EP219" s="230"/>
      <c r="EQ219" s="231"/>
      <c r="ER219" s="229"/>
      <c r="ES219" s="230"/>
      <c r="ET219" s="230"/>
      <c r="EU219" s="229"/>
      <c r="EV219" s="230"/>
      <c r="EW219" s="230"/>
      <c r="EX219" s="229"/>
      <c r="EY219" s="230"/>
      <c r="EZ219" s="230"/>
      <c r="FA219" s="229"/>
      <c r="FB219" s="230"/>
      <c r="FC219" s="230"/>
      <c r="FD219" s="232"/>
      <c r="FE219" s="232"/>
      <c r="FF219" s="232"/>
      <c r="FG219" s="232"/>
      <c r="FH219" s="232"/>
      <c r="FI219" s="232"/>
      <c r="FJ219" s="232"/>
      <c r="FK219" s="232"/>
      <c r="FL219" s="232"/>
      <c r="FM219" s="232"/>
      <c r="FN219" s="232"/>
      <c r="FO219" s="232"/>
      <c r="FP219" s="232"/>
      <c r="FQ219" s="232"/>
      <c r="FR219" s="232"/>
      <c r="FS219" s="232"/>
      <c r="FT219" s="232"/>
      <c r="FU219" s="232"/>
      <c r="FV219" s="232"/>
      <c r="FW219" s="232"/>
      <c r="FX219" s="232"/>
      <c r="FY219" s="232"/>
      <c r="FZ219" s="232"/>
      <c r="GA219" s="232"/>
      <c r="GB219" s="232"/>
      <c r="GC219" s="232"/>
      <c r="GD219" s="232"/>
      <c r="GE219" s="232"/>
      <c r="GF219" s="232"/>
      <c r="GG219" s="232"/>
      <c r="GH219" s="232"/>
      <c r="GI219" s="232"/>
      <c r="GJ219" s="232"/>
      <c r="GK219" s="232"/>
      <c r="GL219" s="232"/>
      <c r="GM219" s="232"/>
      <c r="GN219" s="232"/>
      <c r="GO219" s="232"/>
      <c r="GP219" s="232"/>
      <c r="GQ219" s="232"/>
      <c r="GR219" s="232"/>
      <c r="GS219" s="232"/>
      <c r="GT219" s="233"/>
      <c r="GU219" s="234"/>
      <c r="GV219" s="234"/>
      <c r="GW219" s="234"/>
      <c r="GX219" s="234"/>
      <c r="GY219" s="234"/>
      <c r="GZ219" s="233"/>
      <c r="HA219" s="233"/>
      <c r="HB219" s="233"/>
      <c r="HC219" s="234"/>
      <c r="HD219" s="234"/>
      <c r="HE219" s="234"/>
      <c r="HF219" s="233"/>
      <c r="HG219" s="233"/>
      <c r="HH219" s="233"/>
      <c r="HI219" s="233"/>
      <c r="HJ219" s="235"/>
      <c r="HK219" s="235"/>
      <c r="HL219" s="235"/>
      <c r="HM219" s="235"/>
      <c r="HN219" s="235"/>
      <c r="HO219" s="235"/>
      <c r="HP219" s="235"/>
      <c r="HQ219" s="235"/>
      <c r="HR219" s="235"/>
      <c r="HS219" s="235"/>
      <c r="HT219" s="235"/>
      <c r="HU219" s="235"/>
      <c r="HV219" s="235"/>
      <c r="HW219" s="235"/>
      <c r="HX219" s="240"/>
      <c r="HY219" s="241"/>
      <c r="HZ219" s="242"/>
      <c r="IB219" s="244"/>
      <c r="IE219" s="31"/>
      <c r="IG219" s="244"/>
      <c r="IH219" s="245"/>
      <c r="II219" s="245"/>
    </row>
    <row r="220" spans="1:243" s="243" customFormat="1" ht="17.45" hidden="1" customHeight="1">
      <c r="A220" s="236"/>
      <c r="B220" s="237"/>
      <c r="C220" s="246"/>
      <c r="D220" s="247"/>
      <c r="E220" s="248"/>
      <c r="F220" s="249"/>
      <c r="G220" s="249"/>
      <c r="H220" s="249"/>
      <c r="I220" s="249"/>
      <c r="J220" s="249"/>
      <c r="K220" s="220"/>
      <c r="L220" s="220"/>
      <c r="M220" s="220"/>
      <c r="N220" s="220"/>
      <c r="O220" s="221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1"/>
      <c r="AW220" s="221"/>
      <c r="AX220" s="221"/>
      <c r="AY220" s="222"/>
      <c r="AZ220" s="223"/>
      <c r="BA220" s="224"/>
      <c r="BB220" s="225"/>
      <c r="BC220" s="224"/>
      <c r="BD220" s="224"/>
      <c r="BE220" s="224"/>
      <c r="BF220" s="224"/>
      <c r="BG220" s="224"/>
      <c r="BH220" s="224"/>
      <c r="BI220" s="224"/>
      <c r="BJ220" s="224"/>
      <c r="BK220" s="224"/>
      <c r="BL220" s="224"/>
      <c r="BM220" s="224"/>
      <c r="BN220" s="224"/>
      <c r="BO220" s="224"/>
      <c r="BP220" s="224"/>
      <c r="BQ220" s="224"/>
      <c r="BR220" s="224"/>
      <c r="BS220" s="224"/>
      <c r="BT220" s="224"/>
      <c r="BU220" s="224"/>
      <c r="BV220" s="224"/>
      <c r="BW220" s="224"/>
      <c r="BX220" s="224"/>
      <c r="BY220" s="224"/>
      <c r="BZ220" s="224"/>
      <c r="CA220" s="224"/>
      <c r="CB220" s="224"/>
      <c r="CC220" s="226"/>
      <c r="CD220" s="226"/>
      <c r="CE220" s="226"/>
      <c r="CF220" s="226"/>
      <c r="CG220" s="226"/>
      <c r="CH220" s="226"/>
      <c r="CI220" s="227"/>
      <c r="CJ220" s="226"/>
      <c r="CK220" s="226"/>
      <c r="CL220" s="226"/>
      <c r="CM220" s="226"/>
      <c r="CN220" s="226"/>
      <c r="CO220" s="226"/>
      <c r="CP220" s="226"/>
      <c r="CQ220" s="226"/>
      <c r="CR220" s="226"/>
      <c r="CS220" s="226"/>
      <c r="CT220" s="226"/>
      <c r="CU220" s="226"/>
      <c r="CV220" s="226"/>
      <c r="CW220" s="226"/>
      <c r="CX220" s="226"/>
      <c r="CY220" s="226"/>
      <c r="CZ220" s="226"/>
      <c r="DA220" s="226"/>
      <c r="DB220" s="226"/>
      <c r="DC220" s="226"/>
      <c r="DD220" s="226"/>
      <c r="DE220" s="226"/>
      <c r="DF220" s="226"/>
      <c r="DG220" s="226"/>
      <c r="DH220" s="226"/>
      <c r="DI220" s="226"/>
      <c r="DJ220" s="226"/>
      <c r="DK220" s="226"/>
      <c r="DL220" s="226"/>
      <c r="DM220" s="226"/>
      <c r="DN220" s="226"/>
      <c r="DO220" s="226"/>
      <c r="DP220" s="226"/>
      <c r="DQ220" s="238"/>
      <c r="DR220" s="239"/>
      <c r="DS220" s="228"/>
      <c r="DT220" s="228"/>
      <c r="DU220" s="228"/>
      <c r="DV220" s="228"/>
      <c r="DW220" s="228"/>
      <c r="DX220" s="228"/>
      <c r="DY220" s="228"/>
      <c r="DZ220" s="228"/>
      <c r="EA220" s="228"/>
      <c r="EB220" s="228"/>
      <c r="EC220" s="228"/>
      <c r="ED220" s="228"/>
      <c r="EE220" s="228"/>
      <c r="EF220" s="228"/>
      <c r="EG220" s="228"/>
      <c r="EH220" s="228"/>
      <c r="EI220" s="228"/>
      <c r="EJ220" s="228"/>
      <c r="EK220" s="228"/>
      <c r="EL220" s="229"/>
      <c r="EM220" s="230"/>
      <c r="EN220" s="230"/>
      <c r="EO220" s="229"/>
      <c r="EP220" s="230"/>
      <c r="EQ220" s="231"/>
      <c r="ER220" s="229"/>
      <c r="ES220" s="230"/>
      <c r="ET220" s="230"/>
      <c r="EU220" s="229"/>
      <c r="EV220" s="230"/>
      <c r="EW220" s="230"/>
      <c r="EX220" s="229"/>
      <c r="EY220" s="230"/>
      <c r="EZ220" s="230"/>
      <c r="FA220" s="229"/>
      <c r="FB220" s="230"/>
      <c r="FC220" s="230"/>
      <c r="FD220" s="232"/>
      <c r="FE220" s="232"/>
      <c r="FF220" s="232"/>
      <c r="FG220" s="232"/>
      <c r="FH220" s="232"/>
      <c r="FI220" s="232"/>
      <c r="FJ220" s="232"/>
      <c r="FK220" s="232"/>
      <c r="FL220" s="232"/>
      <c r="FM220" s="232"/>
      <c r="FN220" s="232"/>
      <c r="FO220" s="232"/>
      <c r="FP220" s="232"/>
      <c r="FQ220" s="232"/>
      <c r="FR220" s="232"/>
      <c r="FS220" s="232"/>
      <c r="FT220" s="232"/>
      <c r="FU220" s="232"/>
      <c r="FV220" s="232"/>
      <c r="FW220" s="232"/>
      <c r="FX220" s="232"/>
      <c r="FY220" s="232"/>
      <c r="FZ220" s="232"/>
      <c r="GA220" s="232"/>
      <c r="GB220" s="232"/>
      <c r="GC220" s="232"/>
      <c r="GD220" s="232"/>
      <c r="GE220" s="232"/>
      <c r="GF220" s="232"/>
      <c r="GG220" s="232"/>
      <c r="GH220" s="232"/>
      <c r="GI220" s="232"/>
      <c r="GJ220" s="232"/>
      <c r="GK220" s="232"/>
      <c r="GL220" s="232"/>
      <c r="GM220" s="232"/>
      <c r="GN220" s="232"/>
      <c r="GO220" s="232"/>
      <c r="GP220" s="232"/>
      <c r="GQ220" s="232"/>
      <c r="GR220" s="232"/>
      <c r="GS220" s="232"/>
      <c r="GT220" s="233"/>
      <c r="GU220" s="234"/>
      <c r="GV220" s="234"/>
      <c r="GW220" s="234"/>
      <c r="GX220" s="234"/>
      <c r="GY220" s="234"/>
      <c r="GZ220" s="233"/>
      <c r="HA220" s="233"/>
      <c r="HB220" s="233"/>
      <c r="HC220" s="234"/>
      <c r="HD220" s="234"/>
      <c r="HE220" s="234"/>
      <c r="HF220" s="233"/>
      <c r="HG220" s="233"/>
      <c r="HH220" s="233"/>
      <c r="HI220" s="233"/>
      <c r="HJ220" s="235"/>
      <c r="HK220" s="235"/>
      <c r="HL220" s="235"/>
      <c r="HM220" s="235"/>
      <c r="HN220" s="235"/>
      <c r="HO220" s="235"/>
      <c r="HP220" s="235"/>
      <c r="HQ220" s="235"/>
      <c r="HR220" s="235"/>
      <c r="HS220" s="235"/>
      <c r="HT220" s="235"/>
      <c r="HU220" s="235"/>
      <c r="HV220" s="235"/>
      <c r="HW220" s="235"/>
      <c r="HX220" s="240"/>
      <c r="HY220" s="241"/>
      <c r="HZ220" s="242"/>
      <c r="IB220" s="244"/>
      <c r="IE220" s="31"/>
      <c r="IG220" s="244"/>
      <c r="IH220" s="245"/>
      <c r="II220" s="245"/>
    </row>
    <row r="221" spans="1:243" s="243" customFormat="1" ht="17.45" hidden="1" customHeight="1">
      <c r="A221" s="236"/>
      <c r="B221" s="237"/>
      <c r="C221" s="246"/>
      <c r="D221" s="247"/>
      <c r="E221" s="248"/>
      <c r="F221" s="249"/>
      <c r="G221" s="249"/>
      <c r="H221" s="249"/>
      <c r="I221" s="249"/>
      <c r="J221" s="249"/>
      <c r="K221" s="220"/>
      <c r="L221" s="220"/>
      <c r="M221" s="220"/>
      <c r="N221" s="220"/>
      <c r="O221" s="221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1"/>
      <c r="AW221" s="221"/>
      <c r="AX221" s="221"/>
      <c r="AY221" s="222"/>
      <c r="AZ221" s="223"/>
      <c r="BA221" s="224"/>
      <c r="BB221" s="225"/>
      <c r="BC221" s="224"/>
      <c r="BD221" s="224"/>
      <c r="BE221" s="224"/>
      <c r="BF221" s="224"/>
      <c r="BG221" s="224"/>
      <c r="BH221" s="224"/>
      <c r="BI221" s="224"/>
      <c r="BJ221" s="224"/>
      <c r="BK221" s="224"/>
      <c r="BL221" s="224"/>
      <c r="BM221" s="224"/>
      <c r="BN221" s="224"/>
      <c r="BO221" s="224"/>
      <c r="BP221" s="224"/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4"/>
      <c r="CA221" s="224"/>
      <c r="CB221" s="224"/>
      <c r="CC221" s="226"/>
      <c r="CD221" s="226"/>
      <c r="CE221" s="226"/>
      <c r="CF221" s="226"/>
      <c r="CG221" s="226"/>
      <c r="CH221" s="226"/>
      <c r="CI221" s="227"/>
      <c r="CJ221" s="226"/>
      <c r="CK221" s="226"/>
      <c r="CL221" s="226"/>
      <c r="CM221" s="226"/>
      <c r="CN221" s="226"/>
      <c r="CO221" s="226"/>
      <c r="CP221" s="226"/>
      <c r="CQ221" s="226"/>
      <c r="CR221" s="226"/>
      <c r="CS221" s="226"/>
      <c r="CT221" s="226"/>
      <c r="CU221" s="226"/>
      <c r="CV221" s="226"/>
      <c r="CW221" s="226"/>
      <c r="CX221" s="226"/>
      <c r="CY221" s="226"/>
      <c r="CZ221" s="226"/>
      <c r="DA221" s="226"/>
      <c r="DB221" s="226"/>
      <c r="DC221" s="226"/>
      <c r="DD221" s="226"/>
      <c r="DE221" s="226"/>
      <c r="DF221" s="226"/>
      <c r="DG221" s="226"/>
      <c r="DH221" s="226"/>
      <c r="DI221" s="226"/>
      <c r="DJ221" s="226"/>
      <c r="DK221" s="226"/>
      <c r="DL221" s="226"/>
      <c r="DM221" s="226"/>
      <c r="DN221" s="226"/>
      <c r="DO221" s="226"/>
      <c r="DP221" s="226"/>
      <c r="DQ221" s="238"/>
      <c r="DR221" s="239"/>
      <c r="DS221" s="228"/>
      <c r="DT221" s="228"/>
      <c r="DU221" s="228"/>
      <c r="DV221" s="228"/>
      <c r="DW221" s="228"/>
      <c r="DX221" s="228"/>
      <c r="DY221" s="228"/>
      <c r="DZ221" s="228"/>
      <c r="EA221" s="228"/>
      <c r="EB221" s="228"/>
      <c r="EC221" s="228"/>
      <c r="ED221" s="228"/>
      <c r="EE221" s="228"/>
      <c r="EF221" s="228"/>
      <c r="EG221" s="228"/>
      <c r="EH221" s="228"/>
      <c r="EI221" s="228"/>
      <c r="EJ221" s="228"/>
      <c r="EK221" s="228"/>
      <c r="EL221" s="229"/>
      <c r="EM221" s="230"/>
      <c r="EN221" s="230"/>
      <c r="EO221" s="229"/>
      <c r="EP221" s="230"/>
      <c r="EQ221" s="231"/>
      <c r="ER221" s="229"/>
      <c r="ES221" s="230"/>
      <c r="ET221" s="230"/>
      <c r="EU221" s="229"/>
      <c r="EV221" s="230"/>
      <c r="EW221" s="230"/>
      <c r="EX221" s="229"/>
      <c r="EY221" s="230"/>
      <c r="EZ221" s="230"/>
      <c r="FA221" s="229"/>
      <c r="FB221" s="230"/>
      <c r="FC221" s="230"/>
      <c r="FD221" s="232"/>
      <c r="FE221" s="232"/>
      <c r="FF221" s="232"/>
      <c r="FG221" s="232"/>
      <c r="FH221" s="232"/>
      <c r="FI221" s="232"/>
      <c r="FJ221" s="232"/>
      <c r="FK221" s="232"/>
      <c r="FL221" s="232"/>
      <c r="FM221" s="232"/>
      <c r="FN221" s="232"/>
      <c r="FO221" s="232"/>
      <c r="FP221" s="232"/>
      <c r="FQ221" s="232"/>
      <c r="FR221" s="232"/>
      <c r="FS221" s="232"/>
      <c r="FT221" s="232"/>
      <c r="FU221" s="232"/>
      <c r="FV221" s="232"/>
      <c r="FW221" s="232"/>
      <c r="FX221" s="232"/>
      <c r="FY221" s="232"/>
      <c r="FZ221" s="232"/>
      <c r="GA221" s="232"/>
      <c r="GB221" s="232"/>
      <c r="GC221" s="232"/>
      <c r="GD221" s="232"/>
      <c r="GE221" s="232"/>
      <c r="GF221" s="232"/>
      <c r="GG221" s="232"/>
      <c r="GH221" s="232"/>
      <c r="GI221" s="232"/>
      <c r="GJ221" s="232"/>
      <c r="GK221" s="232"/>
      <c r="GL221" s="232"/>
      <c r="GM221" s="232"/>
      <c r="GN221" s="232"/>
      <c r="GO221" s="232"/>
      <c r="GP221" s="232"/>
      <c r="GQ221" s="232"/>
      <c r="GR221" s="232"/>
      <c r="GS221" s="232"/>
      <c r="GT221" s="233"/>
      <c r="GU221" s="234"/>
      <c r="GV221" s="234"/>
      <c r="GW221" s="234"/>
      <c r="GX221" s="234"/>
      <c r="GY221" s="234"/>
      <c r="GZ221" s="233"/>
      <c r="HA221" s="233"/>
      <c r="HB221" s="233"/>
      <c r="HC221" s="234"/>
      <c r="HD221" s="234"/>
      <c r="HE221" s="234"/>
      <c r="HF221" s="233"/>
      <c r="HG221" s="233"/>
      <c r="HH221" s="233"/>
      <c r="HI221" s="233"/>
      <c r="HJ221" s="235"/>
      <c r="HK221" s="235"/>
      <c r="HL221" s="235"/>
      <c r="HM221" s="235"/>
      <c r="HN221" s="235"/>
      <c r="HO221" s="235"/>
      <c r="HP221" s="235"/>
      <c r="HQ221" s="235"/>
      <c r="HR221" s="235"/>
      <c r="HS221" s="235"/>
      <c r="HT221" s="235"/>
      <c r="HU221" s="235"/>
      <c r="HV221" s="235"/>
      <c r="HW221" s="235"/>
      <c r="HX221" s="240"/>
      <c r="HY221" s="241"/>
      <c r="HZ221" s="242"/>
      <c r="IB221" s="244"/>
      <c r="IE221" s="31"/>
      <c r="IG221" s="244"/>
      <c r="IH221" s="245"/>
      <c r="II221" s="245"/>
    </row>
    <row r="222" spans="1:243" s="243" customFormat="1" ht="17.45" hidden="1" customHeight="1">
      <c r="A222" s="236"/>
      <c r="B222" s="237"/>
      <c r="C222" s="246"/>
      <c r="D222" s="247"/>
      <c r="E222" s="248"/>
      <c r="F222" s="249"/>
      <c r="G222" s="249"/>
      <c r="H222" s="249"/>
      <c r="I222" s="249"/>
      <c r="J222" s="249"/>
      <c r="K222" s="220"/>
      <c r="L222" s="220"/>
      <c r="M222" s="220"/>
      <c r="N222" s="220"/>
      <c r="O222" s="221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1"/>
      <c r="AW222" s="221"/>
      <c r="AX222" s="221"/>
      <c r="AY222" s="222"/>
      <c r="AZ222" s="223"/>
      <c r="BA222" s="224"/>
      <c r="BB222" s="225"/>
      <c r="BC222" s="224"/>
      <c r="BD222" s="224"/>
      <c r="BE222" s="224"/>
      <c r="BF222" s="224"/>
      <c r="BG222" s="224"/>
      <c r="BH222" s="224"/>
      <c r="BI222" s="224"/>
      <c r="BJ222" s="224"/>
      <c r="BK222" s="224"/>
      <c r="BL222" s="224"/>
      <c r="BM222" s="224"/>
      <c r="BN222" s="224"/>
      <c r="BO222" s="224"/>
      <c r="BP222" s="224"/>
      <c r="BQ222" s="224"/>
      <c r="BR222" s="224"/>
      <c r="BS222" s="224"/>
      <c r="BT222" s="224"/>
      <c r="BU222" s="224"/>
      <c r="BV222" s="224"/>
      <c r="BW222" s="224"/>
      <c r="BX222" s="224"/>
      <c r="BY222" s="224"/>
      <c r="BZ222" s="224"/>
      <c r="CA222" s="224"/>
      <c r="CB222" s="224"/>
      <c r="CC222" s="226"/>
      <c r="CD222" s="226"/>
      <c r="CE222" s="226"/>
      <c r="CF222" s="226"/>
      <c r="CG222" s="226"/>
      <c r="CH222" s="226"/>
      <c r="CI222" s="227"/>
      <c r="CJ222" s="226"/>
      <c r="CK222" s="226"/>
      <c r="CL222" s="226"/>
      <c r="CM222" s="226"/>
      <c r="CN222" s="226"/>
      <c r="CO222" s="226"/>
      <c r="CP222" s="226"/>
      <c r="CQ222" s="226"/>
      <c r="CR222" s="226"/>
      <c r="CS222" s="226"/>
      <c r="CT222" s="226"/>
      <c r="CU222" s="226"/>
      <c r="CV222" s="226"/>
      <c r="CW222" s="226"/>
      <c r="CX222" s="226"/>
      <c r="CY222" s="226"/>
      <c r="CZ222" s="226"/>
      <c r="DA222" s="226"/>
      <c r="DB222" s="226"/>
      <c r="DC222" s="226"/>
      <c r="DD222" s="226"/>
      <c r="DE222" s="226"/>
      <c r="DF222" s="226"/>
      <c r="DG222" s="226"/>
      <c r="DH222" s="226"/>
      <c r="DI222" s="226"/>
      <c r="DJ222" s="226"/>
      <c r="DK222" s="226"/>
      <c r="DL222" s="226"/>
      <c r="DM222" s="226"/>
      <c r="DN222" s="226"/>
      <c r="DO222" s="226"/>
      <c r="DP222" s="226"/>
      <c r="DQ222" s="238"/>
      <c r="DR222" s="239"/>
      <c r="DS222" s="228"/>
      <c r="DT222" s="228"/>
      <c r="DU222" s="228"/>
      <c r="DV222" s="228"/>
      <c r="DW222" s="228"/>
      <c r="DX222" s="228"/>
      <c r="DY222" s="228"/>
      <c r="DZ222" s="228"/>
      <c r="EA222" s="228"/>
      <c r="EB222" s="228"/>
      <c r="EC222" s="228"/>
      <c r="ED222" s="228"/>
      <c r="EE222" s="228"/>
      <c r="EF222" s="228"/>
      <c r="EG222" s="228"/>
      <c r="EH222" s="228"/>
      <c r="EI222" s="228"/>
      <c r="EJ222" s="228"/>
      <c r="EK222" s="228"/>
      <c r="EL222" s="229"/>
      <c r="EM222" s="230"/>
      <c r="EN222" s="230"/>
      <c r="EO222" s="229"/>
      <c r="EP222" s="230"/>
      <c r="EQ222" s="231"/>
      <c r="ER222" s="229"/>
      <c r="ES222" s="230"/>
      <c r="ET222" s="230"/>
      <c r="EU222" s="229"/>
      <c r="EV222" s="230"/>
      <c r="EW222" s="230"/>
      <c r="EX222" s="229"/>
      <c r="EY222" s="230"/>
      <c r="EZ222" s="230"/>
      <c r="FA222" s="229"/>
      <c r="FB222" s="230"/>
      <c r="FC222" s="230"/>
      <c r="FD222" s="232"/>
      <c r="FE222" s="232"/>
      <c r="FF222" s="232"/>
      <c r="FG222" s="232"/>
      <c r="FH222" s="232"/>
      <c r="FI222" s="232"/>
      <c r="FJ222" s="232"/>
      <c r="FK222" s="232"/>
      <c r="FL222" s="232"/>
      <c r="FM222" s="232"/>
      <c r="FN222" s="232"/>
      <c r="FO222" s="232"/>
      <c r="FP222" s="232"/>
      <c r="FQ222" s="232"/>
      <c r="FR222" s="232"/>
      <c r="FS222" s="232"/>
      <c r="FT222" s="232"/>
      <c r="FU222" s="232"/>
      <c r="FV222" s="232"/>
      <c r="FW222" s="232"/>
      <c r="FX222" s="232"/>
      <c r="FY222" s="232"/>
      <c r="FZ222" s="232"/>
      <c r="GA222" s="232"/>
      <c r="GB222" s="232"/>
      <c r="GC222" s="232"/>
      <c r="GD222" s="232"/>
      <c r="GE222" s="232"/>
      <c r="GF222" s="232"/>
      <c r="GG222" s="232"/>
      <c r="GH222" s="232"/>
      <c r="GI222" s="232"/>
      <c r="GJ222" s="232"/>
      <c r="GK222" s="232"/>
      <c r="GL222" s="232"/>
      <c r="GM222" s="232"/>
      <c r="GN222" s="232"/>
      <c r="GO222" s="232"/>
      <c r="GP222" s="232"/>
      <c r="GQ222" s="232"/>
      <c r="GR222" s="232"/>
      <c r="GS222" s="232"/>
      <c r="GT222" s="233"/>
      <c r="GU222" s="234"/>
      <c r="GV222" s="234"/>
      <c r="GW222" s="234"/>
      <c r="GX222" s="234"/>
      <c r="GY222" s="234"/>
      <c r="GZ222" s="233"/>
      <c r="HA222" s="233"/>
      <c r="HB222" s="233"/>
      <c r="HC222" s="234"/>
      <c r="HD222" s="234"/>
      <c r="HE222" s="234"/>
      <c r="HF222" s="233"/>
      <c r="HG222" s="233"/>
      <c r="HH222" s="233"/>
      <c r="HI222" s="233"/>
      <c r="HJ222" s="235"/>
      <c r="HK222" s="235"/>
      <c r="HL222" s="235"/>
      <c r="HM222" s="235"/>
      <c r="HN222" s="235"/>
      <c r="HO222" s="235"/>
      <c r="HP222" s="235"/>
      <c r="HQ222" s="235"/>
      <c r="HR222" s="235"/>
      <c r="HS222" s="235"/>
      <c r="HT222" s="235"/>
      <c r="HU222" s="235"/>
      <c r="HV222" s="235"/>
      <c r="HW222" s="235"/>
      <c r="HX222" s="240"/>
      <c r="HY222" s="241"/>
      <c r="HZ222" s="242"/>
      <c r="IB222" s="244"/>
      <c r="IE222" s="31"/>
      <c r="IG222" s="244"/>
      <c r="IH222" s="245"/>
      <c r="II222" s="245"/>
    </row>
    <row r="223" spans="1:243" s="243" customFormat="1" ht="17.45" hidden="1" customHeight="1">
      <c r="A223" s="236"/>
      <c r="B223" s="237"/>
      <c r="C223" s="246"/>
      <c r="D223" s="247"/>
      <c r="E223" s="248"/>
      <c r="F223" s="249"/>
      <c r="G223" s="249"/>
      <c r="H223" s="249"/>
      <c r="I223" s="249"/>
      <c r="J223" s="249"/>
      <c r="K223" s="220"/>
      <c r="L223" s="220"/>
      <c r="M223" s="220"/>
      <c r="N223" s="220"/>
      <c r="O223" s="221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1"/>
      <c r="AW223" s="221"/>
      <c r="AX223" s="221"/>
      <c r="AY223" s="222"/>
      <c r="AZ223" s="223"/>
      <c r="BA223" s="224"/>
      <c r="BB223" s="225"/>
      <c r="BC223" s="224"/>
      <c r="BD223" s="224"/>
      <c r="BE223" s="224"/>
      <c r="BF223" s="224"/>
      <c r="BG223" s="224"/>
      <c r="BH223" s="224"/>
      <c r="BI223" s="224"/>
      <c r="BJ223" s="224"/>
      <c r="BK223" s="224"/>
      <c r="BL223" s="224"/>
      <c r="BM223" s="224"/>
      <c r="BN223" s="224"/>
      <c r="BO223" s="224"/>
      <c r="BP223" s="224"/>
      <c r="BQ223" s="224"/>
      <c r="BR223" s="224"/>
      <c r="BS223" s="224"/>
      <c r="BT223" s="224"/>
      <c r="BU223" s="224"/>
      <c r="BV223" s="224"/>
      <c r="BW223" s="224"/>
      <c r="BX223" s="224"/>
      <c r="BY223" s="224"/>
      <c r="BZ223" s="224"/>
      <c r="CA223" s="224"/>
      <c r="CB223" s="224"/>
      <c r="CC223" s="226"/>
      <c r="CD223" s="226"/>
      <c r="CE223" s="226"/>
      <c r="CF223" s="226"/>
      <c r="CG223" s="226"/>
      <c r="CH223" s="226"/>
      <c r="CI223" s="227"/>
      <c r="CJ223" s="226"/>
      <c r="CK223" s="226"/>
      <c r="CL223" s="226"/>
      <c r="CM223" s="226"/>
      <c r="CN223" s="226"/>
      <c r="CO223" s="226"/>
      <c r="CP223" s="226"/>
      <c r="CQ223" s="226"/>
      <c r="CR223" s="226"/>
      <c r="CS223" s="226"/>
      <c r="CT223" s="226"/>
      <c r="CU223" s="226"/>
      <c r="CV223" s="226"/>
      <c r="CW223" s="226"/>
      <c r="CX223" s="226"/>
      <c r="CY223" s="226"/>
      <c r="CZ223" s="226"/>
      <c r="DA223" s="226"/>
      <c r="DB223" s="226"/>
      <c r="DC223" s="226"/>
      <c r="DD223" s="226"/>
      <c r="DE223" s="226"/>
      <c r="DF223" s="226"/>
      <c r="DG223" s="226"/>
      <c r="DH223" s="226"/>
      <c r="DI223" s="226"/>
      <c r="DJ223" s="226"/>
      <c r="DK223" s="226"/>
      <c r="DL223" s="226"/>
      <c r="DM223" s="226"/>
      <c r="DN223" s="226"/>
      <c r="DO223" s="226"/>
      <c r="DP223" s="226"/>
      <c r="DQ223" s="238"/>
      <c r="DR223" s="239"/>
      <c r="DS223" s="228"/>
      <c r="DT223" s="228"/>
      <c r="DU223" s="228"/>
      <c r="DV223" s="228"/>
      <c r="DW223" s="228"/>
      <c r="DX223" s="228"/>
      <c r="DY223" s="228"/>
      <c r="DZ223" s="228"/>
      <c r="EA223" s="228"/>
      <c r="EB223" s="228"/>
      <c r="EC223" s="228"/>
      <c r="ED223" s="228"/>
      <c r="EE223" s="228"/>
      <c r="EF223" s="228"/>
      <c r="EG223" s="228"/>
      <c r="EH223" s="228"/>
      <c r="EI223" s="228"/>
      <c r="EJ223" s="228"/>
      <c r="EK223" s="228"/>
      <c r="EL223" s="229"/>
      <c r="EM223" s="230"/>
      <c r="EN223" s="230"/>
      <c r="EO223" s="229"/>
      <c r="EP223" s="230"/>
      <c r="EQ223" s="231"/>
      <c r="ER223" s="229"/>
      <c r="ES223" s="230"/>
      <c r="ET223" s="230"/>
      <c r="EU223" s="229"/>
      <c r="EV223" s="230"/>
      <c r="EW223" s="230"/>
      <c r="EX223" s="229"/>
      <c r="EY223" s="230"/>
      <c r="EZ223" s="230"/>
      <c r="FA223" s="229"/>
      <c r="FB223" s="230"/>
      <c r="FC223" s="230"/>
      <c r="FD223" s="232"/>
      <c r="FE223" s="232"/>
      <c r="FF223" s="232"/>
      <c r="FG223" s="232"/>
      <c r="FH223" s="232"/>
      <c r="FI223" s="232"/>
      <c r="FJ223" s="232"/>
      <c r="FK223" s="232"/>
      <c r="FL223" s="232"/>
      <c r="FM223" s="232"/>
      <c r="FN223" s="232"/>
      <c r="FO223" s="232"/>
      <c r="FP223" s="232"/>
      <c r="FQ223" s="232"/>
      <c r="FR223" s="232"/>
      <c r="FS223" s="232"/>
      <c r="FT223" s="232"/>
      <c r="FU223" s="232"/>
      <c r="FV223" s="232"/>
      <c r="FW223" s="232"/>
      <c r="FX223" s="232"/>
      <c r="FY223" s="232"/>
      <c r="FZ223" s="232"/>
      <c r="GA223" s="232"/>
      <c r="GB223" s="232"/>
      <c r="GC223" s="232"/>
      <c r="GD223" s="232"/>
      <c r="GE223" s="232"/>
      <c r="GF223" s="232"/>
      <c r="GG223" s="232"/>
      <c r="GH223" s="232"/>
      <c r="GI223" s="232"/>
      <c r="GJ223" s="232"/>
      <c r="GK223" s="232"/>
      <c r="GL223" s="232"/>
      <c r="GM223" s="232"/>
      <c r="GN223" s="232"/>
      <c r="GO223" s="232"/>
      <c r="GP223" s="232"/>
      <c r="GQ223" s="232"/>
      <c r="GR223" s="232"/>
      <c r="GS223" s="232"/>
      <c r="GT223" s="233"/>
      <c r="GU223" s="234"/>
      <c r="GV223" s="234"/>
      <c r="GW223" s="234"/>
      <c r="GX223" s="234"/>
      <c r="GY223" s="234"/>
      <c r="GZ223" s="233"/>
      <c r="HA223" s="233"/>
      <c r="HB223" s="233"/>
      <c r="HC223" s="234"/>
      <c r="HD223" s="234"/>
      <c r="HE223" s="234"/>
      <c r="HF223" s="233"/>
      <c r="HG223" s="233"/>
      <c r="HH223" s="233"/>
      <c r="HI223" s="233"/>
      <c r="HJ223" s="235"/>
      <c r="HK223" s="235"/>
      <c r="HL223" s="235"/>
      <c r="HM223" s="235"/>
      <c r="HN223" s="235"/>
      <c r="HO223" s="235"/>
      <c r="HP223" s="235"/>
      <c r="HQ223" s="235"/>
      <c r="HR223" s="235"/>
      <c r="HS223" s="235"/>
      <c r="HT223" s="235"/>
      <c r="HU223" s="235"/>
      <c r="HV223" s="235"/>
      <c r="HW223" s="235"/>
      <c r="HX223" s="240"/>
      <c r="HY223" s="241"/>
      <c r="HZ223" s="242"/>
      <c r="IB223" s="244"/>
      <c r="IE223" s="31"/>
      <c r="IG223" s="244"/>
      <c r="IH223" s="245"/>
      <c r="II223" s="245"/>
    </row>
    <row r="224" spans="1:243" s="243" customFormat="1" ht="17.45" hidden="1" customHeight="1">
      <c r="A224" s="236"/>
      <c r="B224" s="237"/>
      <c r="C224" s="246"/>
      <c r="D224" s="247"/>
      <c r="E224" s="248"/>
      <c r="F224" s="249"/>
      <c r="G224" s="249"/>
      <c r="H224" s="249"/>
      <c r="I224" s="249"/>
      <c r="J224" s="249"/>
      <c r="K224" s="220"/>
      <c r="L224" s="220"/>
      <c r="M224" s="220"/>
      <c r="N224" s="220"/>
      <c r="O224" s="221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1"/>
      <c r="AW224" s="221"/>
      <c r="AX224" s="221"/>
      <c r="AY224" s="222"/>
      <c r="AZ224" s="223"/>
      <c r="BA224" s="224"/>
      <c r="BB224" s="225"/>
      <c r="BC224" s="224"/>
      <c r="BD224" s="224"/>
      <c r="BE224" s="224"/>
      <c r="BF224" s="224"/>
      <c r="BG224" s="224"/>
      <c r="BH224" s="224"/>
      <c r="BI224" s="224"/>
      <c r="BJ224" s="224"/>
      <c r="BK224" s="224"/>
      <c r="BL224" s="224"/>
      <c r="BM224" s="224"/>
      <c r="BN224" s="224"/>
      <c r="BO224" s="224"/>
      <c r="BP224" s="224"/>
      <c r="BQ224" s="224"/>
      <c r="BR224" s="224"/>
      <c r="BS224" s="224"/>
      <c r="BT224" s="224"/>
      <c r="BU224" s="224"/>
      <c r="BV224" s="224"/>
      <c r="BW224" s="224"/>
      <c r="BX224" s="224"/>
      <c r="BY224" s="224"/>
      <c r="BZ224" s="224"/>
      <c r="CA224" s="224"/>
      <c r="CB224" s="224"/>
      <c r="CC224" s="226"/>
      <c r="CD224" s="226"/>
      <c r="CE224" s="226"/>
      <c r="CF224" s="226"/>
      <c r="CG224" s="226"/>
      <c r="CH224" s="226"/>
      <c r="CI224" s="227"/>
      <c r="CJ224" s="226"/>
      <c r="CK224" s="226"/>
      <c r="CL224" s="226"/>
      <c r="CM224" s="226"/>
      <c r="CN224" s="226"/>
      <c r="CO224" s="226"/>
      <c r="CP224" s="226"/>
      <c r="CQ224" s="226"/>
      <c r="CR224" s="226"/>
      <c r="CS224" s="226"/>
      <c r="CT224" s="226"/>
      <c r="CU224" s="226"/>
      <c r="CV224" s="226"/>
      <c r="CW224" s="226"/>
      <c r="CX224" s="226"/>
      <c r="CY224" s="226"/>
      <c r="CZ224" s="226"/>
      <c r="DA224" s="226"/>
      <c r="DB224" s="226"/>
      <c r="DC224" s="226"/>
      <c r="DD224" s="226"/>
      <c r="DE224" s="226"/>
      <c r="DF224" s="226"/>
      <c r="DG224" s="226"/>
      <c r="DH224" s="226"/>
      <c r="DI224" s="226"/>
      <c r="DJ224" s="226"/>
      <c r="DK224" s="226"/>
      <c r="DL224" s="226"/>
      <c r="DM224" s="226"/>
      <c r="DN224" s="226"/>
      <c r="DO224" s="226"/>
      <c r="DP224" s="226"/>
      <c r="DQ224" s="238"/>
      <c r="DR224" s="239"/>
      <c r="DS224" s="228"/>
      <c r="DT224" s="228"/>
      <c r="DU224" s="228"/>
      <c r="DV224" s="228"/>
      <c r="DW224" s="228"/>
      <c r="DX224" s="228"/>
      <c r="DY224" s="228"/>
      <c r="DZ224" s="228"/>
      <c r="EA224" s="228"/>
      <c r="EB224" s="228"/>
      <c r="EC224" s="228"/>
      <c r="ED224" s="228"/>
      <c r="EE224" s="228"/>
      <c r="EF224" s="228"/>
      <c r="EG224" s="228"/>
      <c r="EH224" s="228"/>
      <c r="EI224" s="228"/>
      <c r="EJ224" s="228"/>
      <c r="EK224" s="228"/>
      <c r="EL224" s="229"/>
      <c r="EM224" s="230"/>
      <c r="EN224" s="230"/>
      <c r="EO224" s="229"/>
      <c r="EP224" s="230"/>
      <c r="EQ224" s="231"/>
      <c r="ER224" s="229"/>
      <c r="ES224" s="230"/>
      <c r="ET224" s="230"/>
      <c r="EU224" s="229"/>
      <c r="EV224" s="230"/>
      <c r="EW224" s="230"/>
      <c r="EX224" s="229"/>
      <c r="EY224" s="230"/>
      <c r="EZ224" s="230"/>
      <c r="FA224" s="229"/>
      <c r="FB224" s="230"/>
      <c r="FC224" s="230"/>
      <c r="FD224" s="232"/>
      <c r="FE224" s="232"/>
      <c r="FF224" s="232"/>
      <c r="FG224" s="232"/>
      <c r="FH224" s="232"/>
      <c r="FI224" s="232"/>
      <c r="FJ224" s="232"/>
      <c r="FK224" s="232"/>
      <c r="FL224" s="232"/>
      <c r="FM224" s="232"/>
      <c r="FN224" s="232"/>
      <c r="FO224" s="232"/>
      <c r="FP224" s="232"/>
      <c r="FQ224" s="232"/>
      <c r="FR224" s="232"/>
      <c r="FS224" s="232"/>
      <c r="FT224" s="232"/>
      <c r="FU224" s="232"/>
      <c r="FV224" s="232"/>
      <c r="FW224" s="232"/>
      <c r="FX224" s="232"/>
      <c r="FY224" s="232"/>
      <c r="FZ224" s="232"/>
      <c r="GA224" s="232"/>
      <c r="GB224" s="232"/>
      <c r="GC224" s="232"/>
      <c r="GD224" s="232"/>
      <c r="GE224" s="232"/>
      <c r="GF224" s="232"/>
      <c r="GG224" s="232"/>
      <c r="GH224" s="232"/>
      <c r="GI224" s="232"/>
      <c r="GJ224" s="232"/>
      <c r="GK224" s="232"/>
      <c r="GL224" s="232"/>
      <c r="GM224" s="232"/>
      <c r="GN224" s="232"/>
      <c r="GO224" s="232"/>
      <c r="GP224" s="232"/>
      <c r="GQ224" s="232"/>
      <c r="GR224" s="232"/>
      <c r="GS224" s="232"/>
      <c r="GT224" s="233"/>
      <c r="GU224" s="234"/>
      <c r="GV224" s="234"/>
      <c r="GW224" s="234"/>
      <c r="GX224" s="234"/>
      <c r="GY224" s="234"/>
      <c r="GZ224" s="233"/>
      <c r="HA224" s="233"/>
      <c r="HB224" s="233"/>
      <c r="HC224" s="234"/>
      <c r="HD224" s="234"/>
      <c r="HE224" s="234"/>
      <c r="HF224" s="233"/>
      <c r="HG224" s="233"/>
      <c r="HH224" s="233"/>
      <c r="HI224" s="233"/>
      <c r="HJ224" s="235"/>
      <c r="HK224" s="235"/>
      <c r="HL224" s="235"/>
      <c r="HM224" s="235"/>
      <c r="HN224" s="235"/>
      <c r="HO224" s="235"/>
      <c r="HP224" s="235"/>
      <c r="HQ224" s="235"/>
      <c r="HR224" s="235"/>
      <c r="HS224" s="235"/>
      <c r="HT224" s="235"/>
      <c r="HU224" s="235"/>
      <c r="HV224" s="235"/>
      <c r="HW224" s="235"/>
      <c r="HX224" s="240"/>
      <c r="HY224" s="241"/>
      <c r="HZ224" s="242"/>
      <c r="IB224" s="244"/>
      <c r="IE224" s="31"/>
      <c r="IG224" s="244"/>
      <c r="IH224" s="245"/>
      <c r="II224" s="245"/>
    </row>
    <row r="225" spans="1:243" s="243" customFormat="1" ht="17.45" hidden="1" customHeight="1">
      <c r="A225" s="236"/>
      <c r="B225" s="237"/>
      <c r="C225" s="246"/>
      <c r="D225" s="247"/>
      <c r="E225" s="248"/>
      <c r="F225" s="249"/>
      <c r="G225" s="249"/>
      <c r="H225" s="249"/>
      <c r="I225" s="249"/>
      <c r="J225" s="249"/>
      <c r="K225" s="220"/>
      <c r="L225" s="220"/>
      <c r="M225" s="220"/>
      <c r="N225" s="220"/>
      <c r="O225" s="221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1"/>
      <c r="AW225" s="221"/>
      <c r="AX225" s="221"/>
      <c r="AY225" s="222"/>
      <c r="AZ225" s="223"/>
      <c r="BA225" s="224"/>
      <c r="BB225" s="225"/>
      <c r="BC225" s="224"/>
      <c r="BD225" s="224"/>
      <c r="BE225" s="224"/>
      <c r="BF225" s="224"/>
      <c r="BG225" s="224"/>
      <c r="BH225" s="224"/>
      <c r="BI225" s="224"/>
      <c r="BJ225" s="224"/>
      <c r="BK225" s="224"/>
      <c r="BL225" s="224"/>
      <c r="BM225" s="224"/>
      <c r="BN225" s="224"/>
      <c r="BO225" s="224"/>
      <c r="BP225" s="224"/>
      <c r="BQ225" s="224"/>
      <c r="BR225" s="224"/>
      <c r="BS225" s="224"/>
      <c r="BT225" s="224"/>
      <c r="BU225" s="224"/>
      <c r="BV225" s="224"/>
      <c r="BW225" s="224"/>
      <c r="BX225" s="224"/>
      <c r="BY225" s="224"/>
      <c r="BZ225" s="224"/>
      <c r="CA225" s="224"/>
      <c r="CB225" s="224"/>
      <c r="CC225" s="226"/>
      <c r="CD225" s="226"/>
      <c r="CE225" s="226"/>
      <c r="CF225" s="226"/>
      <c r="CG225" s="226"/>
      <c r="CH225" s="226"/>
      <c r="CI225" s="227"/>
      <c r="CJ225" s="226"/>
      <c r="CK225" s="226"/>
      <c r="CL225" s="226"/>
      <c r="CM225" s="226"/>
      <c r="CN225" s="226"/>
      <c r="CO225" s="226"/>
      <c r="CP225" s="226"/>
      <c r="CQ225" s="226"/>
      <c r="CR225" s="226"/>
      <c r="CS225" s="226"/>
      <c r="CT225" s="226"/>
      <c r="CU225" s="226"/>
      <c r="CV225" s="226"/>
      <c r="CW225" s="226"/>
      <c r="CX225" s="226"/>
      <c r="CY225" s="226"/>
      <c r="CZ225" s="226"/>
      <c r="DA225" s="226"/>
      <c r="DB225" s="226"/>
      <c r="DC225" s="226"/>
      <c r="DD225" s="226"/>
      <c r="DE225" s="226"/>
      <c r="DF225" s="226"/>
      <c r="DG225" s="226"/>
      <c r="DH225" s="226"/>
      <c r="DI225" s="226"/>
      <c r="DJ225" s="226"/>
      <c r="DK225" s="226"/>
      <c r="DL225" s="226"/>
      <c r="DM225" s="226"/>
      <c r="DN225" s="226"/>
      <c r="DO225" s="226"/>
      <c r="DP225" s="226"/>
      <c r="DQ225" s="238"/>
      <c r="DR225" s="239"/>
      <c r="DS225" s="228"/>
      <c r="DT225" s="228"/>
      <c r="DU225" s="228"/>
      <c r="DV225" s="228"/>
      <c r="DW225" s="228"/>
      <c r="DX225" s="228"/>
      <c r="DY225" s="228"/>
      <c r="DZ225" s="228"/>
      <c r="EA225" s="228"/>
      <c r="EB225" s="228"/>
      <c r="EC225" s="228"/>
      <c r="ED225" s="228"/>
      <c r="EE225" s="228"/>
      <c r="EF225" s="228"/>
      <c r="EG225" s="228"/>
      <c r="EH225" s="228"/>
      <c r="EI225" s="228"/>
      <c r="EJ225" s="228"/>
      <c r="EK225" s="228"/>
      <c r="EL225" s="229"/>
      <c r="EM225" s="230"/>
      <c r="EN225" s="230"/>
      <c r="EO225" s="229"/>
      <c r="EP225" s="230"/>
      <c r="EQ225" s="231"/>
      <c r="ER225" s="229"/>
      <c r="ES225" s="230"/>
      <c r="ET225" s="230"/>
      <c r="EU225" s="229"/>
      <c r="EV225" s="230"/>
      <c r="EW225" s="230"/>
      <c r="EX225" s="229"/>
      <c r="EY225" s="230"/>
      <c r="EZ225" s="230"/>
      <c r="FA225" s="229"/>
      <c r="FB225" s="230"/>
      <c r="FC225" s="230"/>
      <c r="FD225" s="232"/>
      <c r="FE225" s="232"/>
      <c r="FF225" s="232"/>
      <c r="FG225" s="232"/>
      <c r="FH225" s="232"/>
      <c r="FI225" s="232"/>
      <c r="FJ225" s="232"/>
      <c r="FK225" s="232"/>
      <c r="FL225" s="232"/>
      <c r="FM225" s="232"/>
      <c r="FN225" s="232"/>
      <c r="FO225" s="232"/>
      <c r="FP225" s="232"/>
      <c r="FQ225" s="232"/>
      <c r="FR225" s="232"/>
      <c r="FS225" s="232"/>
      <c r="FT225" s="232"/>
      <c r="FU225" s="232"/>
      <c r="FV225" s="232"/>
      <c r="FW225" s="232"/>
      <c r="FX225" s="232"/>
      <c r="FY225" s="232"/>
      <c r="FZ225" s="232"/>
      <c r="GA225" s="232"/>
      <c r="GB225" s="232"/>
      <c r="GC225" s="232"/>
      <c r="GD225" s="232"/>
      <c r="GE225" s="232"/>
      <c r="GF225" s="232"/>
      <c r="GG225" s="232"/>
      <c r="GH225" s="232"/>
      <c r="GI225" s="232"/>
      <c r="GJ225" s="232"/>
      <c r="GK225" s="232"/>
      <c r="GL225" s="232"/>
      <c r="GM225" s="232"/>
      <c r="GN225" s="232"/>
      <c r="GO225" s="232"/>
      <c r="GP225" s="232"/>
      <c r="GQ225" s="232"/>
      <c r="GR225" s="232"/>
      <c r="GS225" s="232"/>
      <c r="GT225" s="233"/>
      <c r="GU225" s="234"/>
      <c r="GV225" s="234"/>
      <c r="GW225" s="234"/>
      <c r="GX225" s="234"/>
      <c r="GY225" s="234"/>
      <c r="GZ225" s="233"/>
      <c r="HA225" s="233"/>
      <c r="HB225" s="233"/>
      <c r="HC225" s="234"/>
      <c r="HD225" s="234"/>
      <c r="HE225" s="234"/>
      <c r="HF225" s="233"/>
      <c r="HG225" s="233"/>
      <c r="HH225" s="233"/>
      <c r="HI225" s="233"/>
      <c r="HJ225" s="235"/>
      <c r="HK225" s="235"/>
      <c r="HL225" s="235"/>
      <c r="HM225" s="235"/>
      <c r="HN225" s="235"/>
      <c r="HO225" s="235"/>
      <c r="HP225" s="235"/>
      <c r="HQ225" s="235"/>
      <c r="HR225" s="235"/>
      <c r="HS225" s="235"/>
      <c r="HT225" s="235"/>
      <c r="HU225" s="235"/>
      <c r="HV225" s="235"/>
      <c r="HW225" s="235"/>
      <c r="HX225" s="240"/>
      <c r="HY225" s="241"/>
      <c r="HZ225" s="242"/>
      <c r="IB225" s="244"/>
      <c r="IE225" s="31"/>
      <c r="IG225" s="244"/>
      <c r="IH225" s="245"/>
      <c r="II225" s="245"/>
    </row>
    <row r="226" spans="1:243" s="243" customFormat="1" ht="17.45" hidden="1" customHeight="1">
      <c r="A226" s="236"/>
      <c r="B226" s="237"/>
      <c r="C226" s="246"/>
      <c r="D226" s="247"/>
      <c r="E226" s="248"/>
      <c r="F226" s="249"/>
      <c r="G226" s="249"/>
      <c r="H226" s="249"/>
      <c r="I226" s="249"/>
      <c r="J226" s="249"/>
      <c r="K226" s="220"/>
      <c r="L226" s="220"/>
      <c r="M226" s="220"/>
      <c r="N226" s="220"/>
      <c r="O226" s="221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1"/>
      <c r="AW226" s="221"/>
      <c r="AX226" s="221"/>
      <c r="AY226" s="222"/>
      <c r="AZ226" s="223"/>
      <c r="BA226" s="224"/>
      <c r="BB226" s="225"/>
      <c r="BC226" s="224"/>
      <c r="BD226" s="224"/>
      <c r="BE226" s="224"/>
      <c r="BF226" s="224"/>
      <c r="BG226" s="224"/>
      <c r="BH226" s="224"/>
      <c r="BI226" s="224"/>
      <c r="BJ226" s="224"/>
      <c r="BK226" s="224"/>
      <c r="BL226" s="224"/>
      <c r="BM226" s="224"/>
      <c r="BN226" s="224"/>
      <c r="BO226" s="224"/>
      <c r="BP226" s="224"/>
      <c r="BQ226" s="224"/>
      <c r="BR226" s="224"/>
      <c r="BS226" s="224"/>
      <c r="BT226" s="224"/>
      <c r="BU226" s="224"/>
      <c r="BV226" s="224"/>
      <c r="BW226" s="224"/>
      <c r="BX226" s="224"/>
      <c r="BY226" s="224"/>
      <c r="BZ226" s="224"/>
      <c r="CA226" s="224"/>
      <c r="CB226" s="224"/>
      <c r="CC226" s="226"/>
      <c r="CD226" s="226"/>
      <c r="CE226" s="226"/>
      <c r="CF226" s="226"/>
      <c r="CG226" s="226"/>
      <c r="CH226" s="226"/>
      <c r="CI226" s="227"/>
      <c r="CJ226" s="226"/>
      <c r="CK226" s="226"/>
      <c r="CL226" s="226"/>
      <c r="CM226" s="226"/>
      <c r="CN226" s="226"/>
      <c r="CO226" s="226"/>
      <c r="CP226" s="226"/>
      <c r="CQ226" s="226"/>
      <c r="CR226" s="226"/>
      <c r="CS226" s="226"/>
      <c r="CT226" s="226"/>
      <c r="CU226" s="226"/>
      <c r="CV226" s="226"/>
      <c r="CW226" s="226"/>
      <c r="CX226" s="226"/>
      <c r="CY226" s="226"/>
      <c r="CZ226" s="226"/>
      <c r="DA226" s="226"/>
      <c r="DB226" s="226"/>
      <c r="DC226" s="226"/>
      <c r="DD226" s="226"/>
      <c r="DE226" s="226"/>
      <c r="DF226" s="226"/>
      <c r="DG226" s="226"/>
      <c r="DH226" s="226"/>
      <c r="DI226" s="226"/>
      <c r="DJ226" s="226"/>
      <c r="DK226" s="226"/>
      <c r="DL226" s="226"/>
      <c r="DM226" s="226"/>
      <c r="DN226" s="226"/>
      <c r="DO226" s="226"/>
      <c r="DP226" s="226"/>
      <c r="DQ226" s="238"/>
      <c r="DR226" s="239"/>
      <c r="DS226" s="228"/>
      <c r="DT226" s="228"/>
      <c r="DU226" s="228"/>
      <c r="DV226" s="228"/>
      <c r="DW226" s="228"/>
      <c r="DX226" s="228"/>
      <c r="DY226" s="228"/>
      <c r="DZ226" s="228"/>
      <c r="EA226" s="228"/>
      <c r="EB226" s="228"/>
      <c r="EC226" s="228"/>
      <c r="ED226" s="228"/>
      <c r="EE226" s="228"/>
      <c r="EF226" s="228"/>
      <c r="EG226" s="228"/>
      <c r="EH226" s="228"/>
      <c r="EI226" s="228"/>
      <c r="EJ226" s="228"/>
      <c r="EK226" s="228"/>
      <c r="EL226" s="229"/>
      <c r="EM226" s="230"/>
      <c r="EN226" s="230"/>
      <c r="EO226" s="229"/>
      <c r="EP226" s="230"/>
      <c r="EQ226" s="231"/>
      <c r="ER226" s="229"/>
      <c r="ES226" s="230"/>
      <c r="ET226" s="230"/>
      <c r="EU226" s="229"/>
      <c r="EV226" s="230"/>
      <c r="EW226" s="230"/>
      <c r="EX226" s="229"/>
      <c r="EY226" s="230"/>
      <c r="EZ226" s="230"/>
      <c r="FA226" s="229"/>
      <c r="FB226" s="230"/>
      <c r="FC226" s="230"/>
      <c r="FD226" s="232"/>
      <c r="FE226" s="232"/>
      <c r="FF226" s="232"/>
      <c r="FG226" s="232"/>
      <c r="FH226" s="232"/>
      <c r="FI226" s="232"/>
      <c r="FJ226" s="232"/>
      <c r="FK226" s="232"/>
      <c r="FL226" s="232"/>
      <c r="FM226" s="232"/>
      <c r="FN226" s="232"/>
      <c r="FO226" s="232"/>
      <c r="FP226" s="232"/>
      <c r="FQ226" s="232"/>
      <c r="FR226" s="232"/>
      <c r="FS226" s="232"/>
      <c r="FT226" s="232"/>
      <c r="FU226" s="232"/>
      <c r="FV226" s="232"/>
      <c r="FW226" s="232"/>
      <c r="FX226" s="232"/>
      <c r="FY226" s="232"/>
      <c r="FZ226" s="232"/>
      <c r="GA226" s="232"/>
      <c r="GB226" s="232"/>
      <c r="GC226" s="232"/>
      <c r="GD226" s="232"/>
      <c r="GE226" s="232"/>
      <c r="GF226" s="232"/>
      <c r="GG226" s="232"/>
      <c r="GH226" s="232"/>
      <c r="GI226" s="232"/>
      <c r="GJ226" s="232"/>
      <c r="GK226" s="232"/>
      <c r="GL226" s="232"/>
      <c r="GM226" s="232"/>
      <c r="GN226" s="232"/>
      <c r="GO226" s="232"/>
      <c r="GP226" s="232"/>
      <c r="GQ226" s="232"/>
      <c r="GR226" s="232"/>
      <c r="GS226" s="232"/>
      <c r="GT226" s="233"/>
      <c r="GU226" s="234"/>
      <c r="GV226" s="234"/>
      <c r="GW226" s="234"/>
      <c r="GX226" s="234"/>
      <c r="GY226" s="234"/>
      <c r="GZ226" s="233"/>
      <c r="HA226" s="233"/>
      <c r="HB226" s="233"/>
      <c r="HC226" s="234"/>
      <c r="HD226" s="234"/>
      <c r="HE226" s="234"/>
      <c r="HF226" s="233"/>
      <c r="HG226" s="233"/>
      <c r="HH226" s="233"/>
      <c r="HI226" s="233"/>
      <c r="HJ226" s="235"/>
      <c r="HK226" s="235"/>
      <c r="HL226" s="235"/>
      <c r="HM226" s="235"/>
      <c r="HN226" s="235"/>
      <c r="HO226" s="235"/>
      <c r="HP226" s="235"/>
      <c r="HQ226" s="235"/>
      <c r="HR226" s="235"/>
      <c r="HS226" s="235"/>
      <c r="HT226" s="235"/>
      <c r="HU226" s="235"/>
      <c r="HV226" s="235"/>
      <c r="HW226" s="235"/>
      <c r="HX226" s="240"/>
      <c r="HY226" s="241"/>
      <c r="HZ226" s="242"/>
      <c r="IB226" s="244"/>
      <c r="IE226" s="31"/>
      <c r="IG226" s="244"/>
      <c r="IH226" s="245"/>
      <c r="II226" s="245"/>
    </row>
    <row r="227" spans="1:243" s="243" customFormat="1" ht="17.45" hidden="1" customHeight="1">
      <c r="A227" s="236"/>
      <c r="B227" s="237"/>
      <c r="C227" s="246"/>
      <c r="D227" s="247"/>
      <c r="E227" s="248"/>
      <c r="F227" s="249"/>
      <c r="G227" s="249"/>
      <c r="H227" s="249"/>
      <c r="I227" s="249"/>
      <c r="J227" s="249"/>
      <c r="K227" s="220"/>
      <c r="L227" s="220"/>
      <c r="M227" s="220"/>
      <c r="N227" s="220"/>
      <c r="O227" s="221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1"/>
      <c r="AW227" s="221"/>
      <c r="AX227" s="221"/>
      <c r="AY227" s="222"/>
      <c r="AZ227" s="223"/>
      <c r="BA227" s="224"/>
      <c r="BB227" s="225"/>
      <c r="BC227" s="224"/>
      <c r="BD227" s="224"/>
      <c r="BE227" s="224"/>
      <c r="BF227" s="224"/>
      <c r="BG227" s="224"/>
      <c r="BH227" s="224"/>
      <c r="BI227" s="224"/>
      <c r="BJ227" s="224"/>
      <c r="BK227" s="224"/>
      <c r="BL227" s="224"/>
      <c r="BM227" s="224"/>
      <c r="BN227" s="224"/>
      <c r="BO227" s="224"/>
      <c r="BP227" s="224"/>
      <c r="BQ227" s="224"/>
      <c r="BR227" s="224"/>
      <c r="BS227" s="224"/>
      <c r="BT227" s="224"/>
      <c r="BU227" s="224"/>
      <c r="BV227" s="224"/>
      <c r="BW227" s="224"/>
      <c r="BX227" s="224"/>
      <c r="BY227" s="224"/>
      <c r="BZ227" s="224"/>
      <c r="CA227" s="224"/>
      <c r="CB227" s="224"/>
      <c r="CC227" s="226"/>
      <c r="CD227" s="226"/>
      <c r="CE227" s="226"/>
      <c r="CF227" s="226"/>
      <c r="CG227" s="226"/>
      <c r="CH227" s="226"/>
      <c r="CI227" s="227"/>
      <c r="CJ227" s="226"/>
      <c r="CK227" s="226"/>
      <c r="CL227" s="226"/>
      <c r="CM227" s="226"/>
      <c r="CN227" s="226"/>
      <c r="CO227" s="226"/>
      <c r="CP227" s="226"/>
      <c r="CQ227" s="226"/>
      <c r="CR227" s="226"/>
      <c r="CS227" s="226"/>
      <c r="CT227" s="226"/>
      <c r="CU227" s="226"/>
      <c r="CV227" s="226"/>
      <c r="CW227" s="226"/>
      <c r="CX227" s="226"/>
      <c r="CY227" s="226"/>
      <c r="CZ227" s="226"/>
      <c r="DA227" s="226"/>
      <c r="DB227" s="226"/>
      <c r="DC227" s="226"/>
      <c r="DD227" s="226"/>
      <c r="DE227" s="226"/>
      <c r="DF227" s="226"/>
      <c r="DG227" s="226"/>
      <c r="DH227" s="226"/>
      <c r="DI227" s="226"/>
      <c r="DJ227" s="226"/>
      <c r="DK227" s="226"/>
      <c r="DL227" s="226"/>
      <c r="DM227" s="226"/>
      <c r="DN227" s="226"/>
      <c r="DO227" s="226"/>
      <c r="DP227" s="226"/>
      <c r="DQ227" s="238"/>
      <c r="DR227" s="239"/>
      <c r="DS227" s="228"/>
      <c r="DT227" s="228"/>
      <c r="DU227" s="228"/>
      <c r="DV227" s="228"/>
      <c r="DW227" s="228"/>
      <c r="DX227" s="228"/>
      <c r="DY227" s="228"/>
      <c r="DZ227" s="228"/>
      <c r="EA227" s="228"/>
      <c r="EB227" s="228"/>
      <c r="EC227" s="228"/>
      <c r="ED227" s="228"/>
      <c r="EE227" s="228"/>
      <c r="EF227" s="228"/>
      <c r="EG227" s="228"/>
      <c r="EH227" s="228"/>
      <c r="EI227" s="228"/>
      <c r="EJ227" s="228"/>
      <c r="EK227" s="228"/>
      <c r="EL227" s="229"/>
      <c r="EM227" s="230"/>
      <c r="EN227" s="230"/>
      <c r="EO227" s="229"/>
      <c r="EP227" s="230"/>
      <c r="EQ227" s="231"/>
      <c r="ER227" s="229"/>
      <c r="ES227" s="230"/>
      <c r="ET227" s="230"/>
      <c r="EU227" s="229"/>
      <c r="EV227" s="230"/>
      <c r="EW227" s="230"/>
      <c r="EX227" s="229"/>
      <c r="EY227" s="230"/>
      <c r="EZ227" s="230"/>
      <c r="FA227" s="229"/>
      <c r="FB227" s="230"/>
      <c r="FC227" s="230"/>
      <c r="FD227" s="232"/>
      <c r="FE227" s="232"/>
      <c r="FF227" s="232"/>
      <c r="FG227" s="232"/>
      <c r="FH227" s="232"/>
      <c r="FI227" s="232"/>
      <c r="FJ227" s="232"/>
      <c r="FK227" s="232"/>
      <c r="FL227" s="232"/>
      <c r="FM227" s="232"/>
      <c r="FN227" s="232"/>
      <c r="FO227" s="232"/>
      <c r="FP227" s="232"/>
      <c r="FQ227" s="232"/>
      <c r="FR227" s="232"/>
      <c r="FS227" s="232"/>
      <c r="FT227" s="232"/>
      <c r="FU227" s="232"/>
      <c r="FV227" s="232"/>
      <c r="FW227" s="232"/>
      <c r="FX227" s="232"/>
      <c r="FY227" s="232"/>
      <c r="FZ227" s="232"/>
      <c r="GA227" s="232"/>
      <c r="GB227" s="232"/>
      <c r="GC227" s="232"/>
      <c r="GD227" s="232"/>
      <c r="GE227" s="232"/>
      <c r="GF227" s="232"/>
      <c r="GG227" s="232"/>
      <c r="GH227" s="232"/>
      <c r="GI227" s="232"/>
      <c r="GJ227" s="232"/>
      <c r="GK227" s="232"/>
      <c r="GL227" s="232"/>
      <c r="GM227" s="232"/>
      <c r="GN227" s="232"/>
      <c r="GO227" s="232"/>
      <c r="GP227" s="232"/>
      <c r="GQ227" s="232"/>
      <c r="GR227" s="232"/>
      <c r="GS227" s="232"/>
      <c r="GT227" s="233"/>
      <c r="GU227" s="234"/>
      <c r="GV227" s="234"/>
      <c r="GW227" s="234"/>
      <c r="GX227" s="234"/>
      <c r="GY227" s="234"/>
      <c r="GZ227" s="233"/>
      <c r="HA227" s="233"/>
      <c r="HB227" s="233"/>
      <c r="HC227" s="234"/>
      <c r="HD227" s="234"/>
      <c r="HE227" s="234"/>
      <c r="HF227" s="233"/>
      <c r="HG227" s="233"/>
      <c r="HH227" s="233"/>
      <c r="HI227" s="233"/>
      <c r="HJ227" s="235"/>
      <c r="HK227" s="235"/>
      <c r="HL227" s="235"/>
      <c r="HM227" s="235"/>
      <c r="HN227" s="235"/>
      <c r="HO227" s="235"/>
      <c r="HP227" s="235"/>
      <c r="HQ227" s="235"/>
      <c r="HR227" s="235"/>
      <c r="HS227" s="235"/>
      <c r="HT227" s="235"/>
      <c r="HU227" s="235"/>
      <c r="HV227" s="235"/>
      <c r="HW227" s="235"/>
      <c r="HX227" s="240"/>
      <c r="HY227" s="241"/>
      <c r="HZ227" s="242"/>
      <c r="IB227" s="244"/>
      <c r="IE227" s="31"/>
      <c r="IG227" s="244"/>
      <c r="IH227" s="245"/>
      <c r="II227" s="245"/>
    </row>
    <row r="228" spans="1:243" s="243" customFormat="1" ht="17.45" hidden="1" customHeight="1">
      <c r="A228" s="236"/>
      <c r="B228" s="237"/>
      <c r="C228" s="246"/>
      <c r="D228" s="247"/>
      <c r="E228" s="248"/>
      <c r="F228" s="249"/>
      <c r="G228" s="249"/>
      <c r="H228" s="249"/>
      <c r="I228" s="249"/>
      <c r="J228" s="249"/>
      <c r="K228" s="220"/>
      <c r="L228" s="220"/>
      <c r="M228" s="220"/>
      <c r="N228" s="220"/>
      <c r="O228" s="221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1"/>
      <c r="AW228" s="221"/>
      <c r="AX228" s="221"/>
      <c r="AY228" s="222"/>
      <c r="AZ228" s="223"/>
      <c r="BA228" s="224"/>
      <c r="BB228" s="225"/>
      <c r="BC228" s="224"/>
      <c r="BD228" s="224"/>
      <c r="BE228" s="224"/>
      <c r="BF228" s="224"/>
      <c r="BG228" s="224"/>
      <c r="BH228" s="224"/>
      <c r="BI228" s="224"/>
      <c r="BJ228" s="224"/>
      <c r="BK228" s="224"/>
      <c r="BL228" s="224"/>
      <c r="BM228" s="224"/>
      <c r="BN228" s="224"/>
      <c r="BO228" s="224"/>
      <c r="BP228" s="224"/>
      <c r="BQ228" s="224"/>
      <c r="BR228" s="224"/>
      <c r="BS228" s="224"/>
      <c r="BT228" s="224"/>
      <c r="BU228" s="224"/>
      <c r="BV228" s="224"/>
      <c r="BW228" s="224"/>
      <c r="BX228" s="224"/>
      <c r="BY228" s="224"/>
      <c r="BZ228" s="224"/>
      <c r="CA228" s="224"/>
      <c r="CB228" s="224"/>
      <c r="CC228" s="226"/>
      <c r="CD228" s="226"/>
      <c r="CE228" s="226"/>
      <c r="CF228" s="226"/>
      <c r="CG228" s="226"/>
      <c r="CH228" s="226"/>
      <c r="CI228" s="227"/>
      <c r="CJ228" s="226"/>
      <c r="CK228" s="226"/>
      <c r="CL228" s="226"/>
      <c r="CM228" s="226"/>
      <c r="CN228" s="226"/>
      <c r="CO228" s="226"/>
      <c r="CP228" s="226"/>
      <c r="CQ228" s="226"/>
      <c r="CR228" s="226"/>
      <c r="CS228" s="226"/>
      <c r="CT228" s="226"/>
      <c r="CU228" s="226"/>
      <c r="CV228" s="226"/>
      <c r="CW228" s="226"/>
      <c r="CX228" s="226"/>
      <c r="CY228" s="226"/>
      <c r="CZ228" s="226"/>
      <c r="DA228" s="226"/>
      <c r="DB228" s="226"/>
      <c r="DC228" s="226"/>
      <c r="DD228" s="226"/>
      <c r="DE228" s="226"/>
      <c r="DF228" s="226"/>
      <c r="DG228" s="226"/>
      <c r="DH228" s="226"/>
      <c r="DI228" s="226"/>
      <c r="DJ228" s="226"/>
      <c r="DK228" s="226"/>
      <c r="DL228" s="226"/>
      <c r="DM228" s="226"/>
      <c r="DN228" s="226"/>
      <c r="DO228" s="226"/>
      <c r="DP228" s="226"/>
      <c r="DQ228" s="238"/>
      <c r="DR228" s="239"/>
      <c r="DS228" s="228"/>
      <c r="DT228" s="228"/>
      <c r="DU228" s="228"/>
      <c r="DV228" s="228"/>
      <c r="DW228" s="228"/>
      <c r="DX228" s="228"/>
      <c r="DY228" s="228"/>
      <c r="DZ228" s="228"/>
      <c r="EA228" s="228"/>
      <c r="EB228" s="228"/>
      <c r="EC228" s="228"/>
      <c r="ED228" s="228"/>
      <c r="EE228" s="228"/>
      <c r="EF228" s="228"/>
      <c r="EG228" s="228"/>
      <c r="EH228" s="228"/>
      <c r="EI228" s="228"/>
      <c r="EJ228" s="228"/>
      <c r="EK228" s="228"/>
      <c r="EL228" s="229"/>
      <c r="EM228" s="230"/>
      <c r="EN228" s="230"/>
      <c r="EO228" s="229"/>
      <c r="EP228" s="230"/>
      <c r="EQ228" s="231"/>
      <c r="ER228" s="229"/>
      <c r="ES228" s="230"/>
      <c r="ET228" s="230"/>
      <c r="EU228" s="229"/>
      <c r="EV228" s="230"/>
      <c r="EW228" s="230"/>
      <c r="EX228" s="229"/>
      <c r="EY228" s="230"/>
      <c r="EZ228" s="230"/>
      <c r="FA228" s="229"/>
      <c r="FB228" s="230"/>
      <c r="FC228" s="230"/>
      <c r="FD228" s="232"/>
      <c r="FE228" s="232"/>
      <c r="FF228" s="232"/>
      <c r="FG228" s="232"/>
      <c r="FH228" s="232"/>
      <c r="FI228" s="232"/>
      <c r="FJ228" s="232"/>
      <c r="FK228" s="232"/>
      <c r="FL228" s="232"/>
      <c r="FM228" s="232"/>
      <c r="FN228" s="232"/>
      <c r="FO228" s="232"/>
      <c r="FP228" s="232"/>
      <c r="FQ228" s="232"/>
      <c r="FR228" s="232"/>
      <c r="FS228" s="232"/>
      <c r="FT228" s="232"/>
      <c r="FU228" s="232"/>
      <c r="FV228" s="232"/>
      <c r="FW228" s="232"/>
      <c r="FX228" s="232"/>
      <c r="FY228" s="232"/>
      <c r="FZ228" s="232"/>
      <c r="GA228" s="232"/>
      <c r="GB228" s="232"/>
      <c r="GC228" s="232"/>
      <c r="GD228" s="232"/>
      <c r="GE228" s="232"/>
      <c r="GF228" s="232"/>
      <c r="GG228" s="232"/>
      <c r="GH228" s="232"/>
      <c r="GI228" s="232"/>
      <c r="GJ228" s="232"/>
      <c r="GK228" s="232"/>
      <c r="GL228" s="232"/>
      <c r="GM228" s="232"/>
      <c r="GN228" s="232"/>
      <c r="GO228" s="232"/>
      <c r="GP228" s="232"/>
      <c r="GQ228" s="232"/>
      <c r="GR228" s="232"/>
      <c r="GS228" s="232"/>
      <c r="GT228" s="233"/>
      <c r="GU228" s="234"/>
      <c r="GV228" s="234"/>
      <c r="GW228" s="234"/>
      <c r="GX228" s="234"/>
      <c r="GY228" s="234"/>
      <c r="GZ228" s="233"/>
      <c r="HA228" s="233"/>
      <c r="HB228" s="233"/>
      <c r="HC228" s="234"/>
      <c r="HD228" s="234"/>
      <c r="HE228" s="234"/>
      <c r="HF228" s="233"/>
      <c r="HG228" s="233"/>
      <c r="HH228" s="233"/>
      <c r="HI228" s="233"/>
      <c r="HJ228" s="235"/>
      <c r="HK228" s="235"/>
      <c r="HL228" s="235"/>
      <c r="HM228" s="235"/>
      <c r="HN228" s="235"/>
      <c r="HO228" s="235"/>
      <c r="HP228" s="235"/>
      <c r="HQ228" s="235"/>
      <c r="HR228" s="235"/>
      <c r="HS228" s="235"/>
      <c r="HT228" s="235"/>
      <c r="HU228" s="235"/>
      <c r="HV228" s="235"/>
      <c r="HW228" s="235"/>
      <c r="HX228" s="240"/>
      <c r="HY228" s="241"/>
      <c r="HZ228" s="242"/>
      <c r="IB228" s="244"/>
      <c r="IE228" s="31"/>
      <c r="IG228" s="244"/>
      <c r="IH228" s="245"/>
      <c r="II228" s="245"/>
    </row>
    <row r="229" spans="1:243" s="243" customFormat="1" ht="17.45" hidden="1" customHeight="1">
      <c r="A229" s="236"/>
      <c r="B229" s="237"/>
      <c r="C229" s="246"/>
      <c r="D229" s="247"/>
      <c r="E229" s="248"/>
      <c r="F229" s="249"/>
      <c r="G229" s="249"/>
      <c r="H229" s="249"/>
      <c r="I229" s="249"/>
      <c r="J229" s="249"/>
      <c r="K229" s="220"/>
      <c r="L229" s="220"/>
      <c r="M229" s="220"/>
      <c r="N229" s="220"/>
      <c r="O229" s="221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1"/>
      <c r="AW229" s="221"/>
      <c r="AX229" s="221"/>
      <c r="AY229" s="222"/>
      <c r="AZ229" s="223"/>
      <c r="BA229" s="224"/>
      <c r="BB229" s="225"/>
      <c r="BC229" s="224"/>
      <c r="BD229" s="224"/>
      <c r="BE229" s="224"/>
      <c r="BF229" s="224"/>
      <c r="BG229" s="224"/>
      <c r="BH229" s="224"/>
      <c r="BI229" s="224"/>
      <c r="BJ229" s="224"/>
      <c r="BK229" s="224"/>
      <c r="BL229" s="224"/>
      <c r="BM229" s="224"/>
      <c r="BN229" s="224"/>
      <c r="BO229" s="224"/>
      <c r="BP229" s="224"/>
      <c r="BQ229" s="224"/>
      <c r="BR229" s="224"/>
      <c r="BS229" s="224"/>
      <c r="BT229" s="224"/>
      <c r="BU229" s="224"/>
      <c r="BV229" s="224"/>
      <c r="BW229" s="224"/>
      <c r="BX229" s="224"/>
      <c r="BY229" s="224"/>
      <c r="BZ229" s="224"/>
      <c r="CA229" s="224"/>
      <c r="CB229" s="224"/>
      <c r="CC229" s="226"/>
      <c r="CD229" s="226"/>
      <c r="CE229" s="226"/>
      <c r="CF229" s="226"/>
      <c r="CG229" s="226"/>
      <c r="CH229" s="226"/>
      <c r="CI229" s="227"/>
      <c r="CJ229" s="226"/>
      <c r="CK229" s="226"/>
      <c r="CL229" s="226"/>
      <c r="CM229" s="226"/>
      <c r="CN229" s="226"/>
      <c r="CO229" s="226"/>
      <c r="CP229" s="226"/>
      <c r="CQ229" s="226"/>
      <c r="CR229" s="226"/>
      <c r="CS229" s="226"/>
      <c r="CT229" s="226"/>
      <c r="CU229" s="226"/>
      <c r="CV229" s="226"/>
      <c r="CW229" s="226"/>
      <c r="CX229" s="226"/>
      <c r="CY229" s="226"/>
      <c r="CZ229" s="226"/>
      <c r="DA229" s="226"/>
      <c r="DB229" s="226"/>
      <c r="DC229" s="226"/>
      <c r="DD229" s="226"/>
      <c r="DE229" s="226"/>
      <c r="DF229" s="226"/>
      <c r="DG229" s="226"/>
      <c r="DH229" s="226"/>
      <c r="DI229" s="226"/>
      <c r="DJ229" s="226"/>
      <c r="DK229" s="226"/>
      <c r="DL229" s="226"/>
      <c r="DM229" s="226"/>
      <c r="DN229" s="226"/>
      <c r="DO229" s="226"/>
      <c r="DP229" s="226"/>
      <c r="DQ229" s="238"/>
      <c r="DR229" s="239"/>
      <c r="DS229" s="228"/>
      <c r="DT229" s="228"/>
      <c r="DU229" s="228"/>
      <c r="DV229" s="228"/>
      <c r="DW229" s="228"/>
      <c r="DX229" s="228"/>
      <c r="DY229" s="228"/>
      <c r="DZ229" s="228"/>
      <c r="EA229" s="228"/>
      <c r="EB229" s="228"/>
      <c r="EC229" s="228"/>
      <c r="ED229" s="228"/>
      <c r="EE229" s="228"/>
      <c r="EF229" s="228"/>
      <c r="EG229" s="228"/>
      <c r="EH229" s="228"/>
      <c r="EI229" s="228"/>
      <c r="EJ229" s="228"/>
      <c r="EK229" s="228"/>
      <c r="EL229" s="229"/>
      <c r="EM229" s="230"/>
      <c r="EN229" s="230"/>
      <c r="EO229" s="229"/>
      <c r="EP229" s="230"/>
      <c r="EQ229" s="231"/>
      <c r="ER229" s="229"/>
      <c r="ES229" s="230"/>
      <c r="ET229" s="230"/>
      <c r="EU229" s="229"/>
      <c r="EV229" s="230"/>
      <c r="EW229" s="230"/>
      <c r="EX229" s="229"/>
      <c r="EY229" s="230"/>
      <c r="EZ229" s="230"/>
      <c r="FA229" s="229"/>
      <c r="FB229" s="230"/>
      <c r="FC229" s="230"/>
      <c r="FD229" s="232"/>
      <c r="FE229" s="232"/>
      <c r="FF229" s="232"/>
      <c r="FG229" s="232"/>
      <c r="FH229" s="232"/>
      <c r="FI229" s="232"/>
      <c r="FJ229" s="232"/>
      <c r="FK229" s="232"/>
      <c r="FL229" s="232"/>
      <c r="FM229" s="232"/>
      <c r="FN229" s="232"/>
      <c r="FO229" s="232"/>
      <c r="FP229" s="232"/>
      <c r="FQ229" s="232"/>
      <c r="FR229" s="232"/>
      <c r="FS229" s="232"/>
      <c r="FT229" s="232"/>
      <c r="FU229" s="232"/>
      <c r="FV229" s="232"/>
      <c r="FW229" s="232"/>
      <c r="FX229" s="232"/>
      <c r="FY229" s="232"/>
      <c r="FZ229" s="232"/>
      <c r="GA229" s="232"/>
      <c r="GB229" s="232"/>
      <c r="GC229" s="232"/>
      <c r="GD229" s="232"/>
      <c r="GE229" s="232"/>
      <c r="GF229" s="232"/>
      <c r="GG229" s="232"/>
      <c r="GH229" s="232"/>
      <c r="GI229" s="232"/>
      <c r="GJ229" s="232"/>
      <c r="GK229" s="232"/>
      <c r="GL229" s="232"/>
      <c r="GM229" s="232"/>
      <c r="GN229" s="232"/>
      <c r="GO229" s="232"/>
      <c r="GP229" s="232"/>
      <c r="GQ229" s="232"/>
      <c r="GR229" s="232"/>
      <c r="GS229" s="232"/>
      <c r="GT229" s="233"/>
      <c r="GU229" s="234"/>
      <c r="GV229" s="234"/>
      <c r="GW229" s="234"/>
      <c r="GX229" s="234"/>
      <c r="GY229" s="234"/>
      <c r="GZ229" s="233"/>
      <c r="HA229" s="233"/>
      <c r="HB229" s="233"/>
      <c r="HC229" s="234"/>
      <c r="HD229" s="234"/>
      <c r="HE229" s="234"/>
      <c r="HF229" s="233"/>
      <c r="HG229" s="233"/>
      <c r="HH229" s="233"/>
      <c r="HI229" s="233"/>
      <c r="HJ229" s="235"/>
      <c r="HK229" s="235"/>
      <c r="HL229" s="235"/>
      <c r="HM229" s="235"/>
      <c r="HN229" s="235"/>
      <c r="HO229" s="235"/>
      <c r="HP229" s="235"/>
      <c r="HQ229" s="235"/>
      <c r="HR229" s="235"/>
      <c r="HS229" s="235"/>
      <c r="HT229" s="235"/>
      <c r="HU229" s="235"/>
      <c r="HV229" s="235"/>
      <c r="HW229" s="235"/>
      <c r="HX229" s="240"/>
      <c r="HY229" s="241"/>
      <c r="HZ229" s="242"/>
      <c r="IB229" s="244"/>
      <c r="IE229" s="31"/>
      <c r="IG229" s="244"/>
      <c r="IH229" s="245"/>
      <c r="II229" s="245"/>
    </row>
    <row r="230" spans="1:243" s="243" customFormat="1" ht="17.45" hidden="1" customHeight="1">
      <c r="A230" s="236"/>
      <c r="B230" s="237"/>
      <c r="C230" s="246"/>
      <c r="D230" s="247"/>
      <c r="E230" s="248"/>
      <c r="F230" s="249"/>
      <c r="G230" s="249"/>
      <c r="H230" s="249"/>
      <c r="I230" s="249"/>
      <c r="J230" s="249"/>
      <c r="K230" s="220"/>
      <c r="L230" s="220"/>
      <c r="M230" s="220"/>
      <c r="N230" s="220"/>
      <c r="O230" s="221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1"/>
      <c r="AW230" s="221"/>
      <c r="AX230" s="221"/>
      <c r="AY230" s="222"/>
      <c r="AZ230" s="223"/>
      <c r="BA230" s="224"/>
      <c r="BB230" s="225"/>
      <c r="BC230" s="224"/>
      <c r="BD230" s="224"/>
      <c r="BE230" s="224"/>
      <c r="BF230" s="224"/>
      <c r="BG230" s="224"/>
      <c r="BH230" s="224"/>
      <c r="BI230" s="224"/>
      <c r="BJ230" s="224"/>
      <c r="BK230" s="224"/>
      <c r="BL230" s="224"/>
      <c r="BM230" s="224"/>
      <c r="BN230" s="224"/>
      <c r="BO230" s="224"/>
      <c r="BP230" s="224"/>
      <c r="BQ230" s="224"/>
      <c r="BR230" s="224"/>
      <c r="BS230" s="224"/>
      <c r="BT230" s="224"/>
      <c r="BU230" s="224"/>
      <c r="BV230" s="224"/>
      <c r="BW230" s="224"/>
      <c r="BX230" s="224"/>
      <c r="BY230" s="224"/>
      <c r="BZ230" s="224"/>
      <c r="CA230" s="224"/>
      <c r="CB230" s="224"/>
      <c r="CC230" s="226"/>
      <c r="CD230" s="226"/>
      <c r="CE230" s="226"/>
      <c r="CF230" s="226"/>
      <c r="CG230" s="226"/>
      <c r="CH230" s="226"/>
      <c r="CI230" s="227"/>
      <c r="CJ230" s="226"/>
      <c r="CK230" s="226"/>
      <c r="CL230" s="226"/>
      <c r="CM230" s="226"/>
      <c r="CN230" s="226"/>
      <c r="CO230" s="226"/>
      <c r="CP230" s="226"/>
      <c r="CQ230" s="226"/>
      <c r="CR230" s="226"/>
      <c r="CS230" s="226"/>
      <c r="CT230" s="226"/>
      <c r="CU230" s="226"/>
      <c r="CV230" s="226"/>
      <c r="CW230" s="226"/>
      <c r="CX230" s="226"/>
      <c r="CY230" s="226"/>
      <c r="CZ230" s="226"/>
      <c r="DA230" s="226"/>
      <c r="DB230" s="226"/>
      <c r="DC230" s="226"/>
      <c r="DD230" s="226"/>
      <c r="DE230" s="226"/>
      <c r="DF230" s="226"/>
      <c r="DG230" s="226"/>
      <c r="DH230" s="226"/>
      <c r="DI230" s="226"/>
      <c r="DJ230" s="226"/>
      <c r="DK230" s="226"/>
      <c r="DL230" s="226"/>
      <c r="DM230" s="226"/>
      <c r="DN230" s="226"/>
      <c r="DO230" s="226"/>
      <c r="DP230" s="226"/>
      <c r="DQ230" s="238"/>
      <c r="DR230" s="239"/>
      <c r="DS230" s="228"/>
      <c r="DT230" s="228"/>
      <c r="DU230" s="228"/>
      <c r="DV230" s="228"/>
      <c r="DW230" s="228"/>
      <c r="DX230" s="228"/>
      <c r="DY230" s="228"/>
      <c r="DZ230" s="228"/>
      <c r="EA230" s="228"/>
      <c r="EB230" s="228"/>
      <c r="EC230" s="228"/>
      <c r="ED230" s="228"/>
      <c r="EE230" s="228"/>
      <c r="EF230" s="228"/>
      <c r="EG230" s="228"/>
      <c r="EH230" s="228"/>
      <c r="EI230" s="228"/>
      <c r="EJ230" s="228"/>
      <c r="EK230" s="228"/>
      <c r="EL230" s="229"/>
      <c r="EM230" s="230"/>
      <c r="EN230" s="230"/>
      <c r="EO230" s="229"/>
      <c r="EP230" s="230"/>
      <c r="EQ230" s="231"/>
      <c r="ER230" s="229"/>
      <c r="ES230" s="230"/>
      <c r="ET230" s="230"/>
      <c r="EU230" s="229"/>
      <c r="EV230" s="230"/>
      <c r="EW230" s="230"/>
      <c r="EX230" s="229"/>
      <c r="EY230" s="230"/>
      <c r="EZ230" s="230"/>
      <c r="FA230" s="229"/>
      <c r="FB230" s="230"/>
      <c r="FC230" s="230"/>
      <c r="FD230" s="232"/>
      <c r="FE230" s="232"/>
      <c r="FF230" s="232"/>
      <c r="FG230" s="232"/>
      <c r="FH230" s="232"/>
      <c r="FI230" s="232"/>
      <c r="FJ230" s="232"/>
      <c r="FK230" s="232"/>
      <c r="FL230" s="232"/>
      <c r="FM230" s="232"/>
      <c r="FN230" s="232"/>
      <c r="FO230" s="232"/>
      <c r="FP230" s="232"/>
      <c r="FQ230" s="232"/>
      <c r="FR230" s="232"/>
      <c r="FS230" s="232"/>
      <c r="FT230" s="232"/>
      <c r="FU230" s="232"/>
      <c r="FV230" s="232"/>
      <c r="FW230" s="232"/>
      <c r="FX230" s="232"/>
      <c r="FY230" s="232"/>
      <c r="FZ230" s="232"/>
      <c r="GA230" s="232"/>
      <c r="GB230" s="232"/>
      <c r="GC230" s="232"/>
      <c r="GD230" s="232"/>
      <c r="GE230" s="232"/>
      <c r="GF230" s="232"/>
      <c r="GG230" s="232"/>
      <c r="GH230" s="232"/>
      <c r="GI230" s="232"/>
      <c r="GJ230" s="232"/>
      <c r="GK230" s="232"/>
      <c r="GL230" s="232"/>
      <c r="GM230" s="232"/>
      <c r="GN230" s="232"/>
      <c r="GO230" s="232"/>
      <c r="GP230" s="232"/>
      <c r="GQ230" s="232"/>
      <c r="GR230" s="232"/>
      <c r="GS230" s="232"/>
      <c r="GT230" s="233"/>
      <c r="GU230" s="234"/>
      <c r="GV230" s="234"/>
      <c r="GW230" s="234"/>
      <c r="GX230" s="234"/>
      <c r="GY230" s="234"/>
      <c r="GZ230" s="233"/>
      <c r="HA230" s="233"/>
      <c r="HB230" s="233"/>
      <c r="HC230" s="234"/>
      <c r="HD230" s="234"/>
      <c r="HE230" s="234"/>
      <c r="HF230" s="233"/>
      <c r="HG230" s="233"/>
      <c r="HH230" s="233"/>
      <c r="HI230" s="233"/>
      <c r="HJ230" s="235"/>
      <c r="HK230" s="235"/>
      <c r="HL230" s="235"/>
      <c r="HM230" s="235"/>
      <c r="HN230" s="235"/>
      <c r="HO230" s="235"/>
      <c r="HP230" s="235"/>
      <c r="HQ230" s="235"/>
      <c r="HR230" s="235"/>
      <c r="HS230" s="235"/>
      <c r="HT230" s="235"/>
      <c r="HU230" s="235"/>
      <c r="HV230" s="235"/>
      <c r="HW230" s="235"/>
      <c r="HX230" s="240"/>
      <c r="HY230" s="241"/>
      <c r="HZ230" s="242"/>
      <c r="IB230" s="244"/>
      <c r="IE230" s="31"/>
      <c r="IG230" s="244"/>
      <c r="IH230" s="245"/>
      <c r="II230" s="245"/>
    </row>
    <row r="231" spans="1:243" s="243" customFormat="1" ht="17.45" hidden="1" customHeight="1">
      <c r="A231" s="236"/>
      <c r="B231" s="237"/>
      <c r="C231" s="246"/>
      <c r="D231" s="247"/>
      <c r="E231" s="248"/>
      <c r="F231" s="249"/>
      <c r="G231" s="249"/>
      <c r="H231" s="249"/>
      <c r="I231" s="249"/>
      <c r="J231" s="249"/>
      <c r="K231" s="220"/>
      <c r="L231" s="220"/>
      <c r="M231" s="220"/>
      <c r="N231" s="220"/>
      <c r="O231" s="221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1"/>
      <c r="AW231" s="221"/>
      <c r="AX231" s="221"/>
      <c r="AY231" s="222"/>
      <c r="AZ231" s="223"/>
      <c r="BA231" s="224"/>
      <c r="BB231" s="225"/>
      <c r="BC231" s="224"/>
      <c r="BD231" s="224"/>
      <c r="BE231" s="224"/>
      <c r="BF231" s="224"/>
      <c r="BG231" s="224"/>
      <c r="BH231" s="224"/>
      <c r="BI231" s="224"/>
      <c r="BJ231" s="224"/>
      <c r="BK231" s="224"/>
      <c r="BL231" s="224"/>
      <c r="BM231" s="224"/>
      <c r="BN231" s="224"/>
      <c r="BO231" s="224"/>
      <c r="BP231" s="224"/>
      <c r="BQ231" s="224"/>
      <c r="BR231" s="224"/>
      <c r="BS231" s="224"/>
      <c r="BT231" s="224"/>
      <c r="BU231" s="224"/>
      <c r="BV231" s="224"/>
      <c r="BW231" s="224"/>
      <c r="BX231" s="224"/>
      <c r="BY231" s="224"/>
      <c r="BZ231" s="224"/>
      <c r="CA231" s="224"/>
      <c r="CB231" s="224"/>
      <c r="CC231" s="226"/>
      <c r="CD231" s="226"/>
      <c r="CE231" s="226"/>
      <c r="CF231" s="226"/>
      <c r="CG231" s="226"/>
      <c r="CH231" s="226"/>
      <c r="CI231" s="227"/>
      <c r="CJ231" s="226"/>
      <c r="CK231" s="226"/>
      <c r="CL231" s="226"/>
      <c r="CM231" s="226"/>
      <c r="CN231" s="226"/>
      <c r="CO231" s="226"/>
      <c r="CP231" s="226"/>
      <c r="CQ231" s="226"/>
      <c r="CR231" s="226"/>
      <c r="CS231" s="226"/>
      <c r="CT231" s="226"/>
      <c r="CU231" s="226"/>
      <c r="CV231" s="226"/>
      <c r="CW231" s="226"/>
      <c r="CX231" s="226"/>
      <c r="CY231" s="226"/>
      <c r="CZ231" s="226"/>
      <c r="DA231" s="226"/>
      <c r="DB231" s="226"/>
      <c r="DC231" s="226"/>
      <c r="DD231" s="226"/>
      <c r="DE231" s="226"/>
      <c r="DF231" s="226"/>
      <c r="DG231" s="226"/>
      <c r="DH231" s="226"/>
      <c r="DI231" s="226"/>
      <c r="DJ231" s="226"/>
      <c r="DK231" s="226"/>
      <c r="DL231" s="226"/>
      <c r="DM231" s="226"/>
      <c r="DN231" s="226"/>
      <c r="DO231" s="226"/>
      <c r="DP231" s="226"/>
      <c r="DQ231" s="238"/>
      <c r="DR231" s="239"/>
      <c r="DS231" s="228"/>
      <c r="DT231" s="228"/>
      <c r="DU231" s="228"/>
      <c r="DV231" s="228"/>
      <c r="DW231" s="228"/>
      <c r="DX231" s="228"/>
      <c r="DY231" s="228"/>
      <c r="DZ231" s="228"/>
      <c r="EA231" s="228"/>
      <c r="EB231" s="228"/>
      <c r="EC231" s="228"/>
      <c r="ED231" s="228"/>
      <c r="EE231" s="228"/>
      <c r="EF231" s="228"/>
      <c r="EG231" s="228"/>
      <c r="EH231" s="228"/>
      <c r="EI231" s="228"/>
      <c r="EJ231" s="228"/>
      <c r="EK231" s="228"/>
      <c r="EL231" s="229"/>
      <c r="EM231" s="230"/>
      <c r="EN231" s="230"/>
      <c r="EO231" s="229"/>
      <c r="EP231" s="230"/>
      <c r="EQ231" s="231"/>
      <c r="ER231" s="229"/>
      <c r="ES231" s="230"/>
      <c r="ET231" s="230"/>
      <c r="EU231" s="229"/>
      <c r="EV231" s="230"/>
      <c r="EW231" s="230"/>
      <c r="EX231" s="229"/>
      <c r="EY231" s="230"/>
      <c r="EZ231" s="230"/>
      <c r="FA231" s="229"/>
      <c r="FB231" s="230"/>
      <c r="FC231" s="230"/>
      <c r="FD231" s="232"/>
      <c r="FE231" s="232"/>
      <c r="FF231" s="232"/>
      <c r="FG231" s="232"/>
      <c r="FH231" s="232"/>
      <c r="FI231" s="232"/>
      <c r="FJ231" s="232"/>
      <c r="FK231" s="232"/>
      <c r="FL231" s="232"/>
      <c r="FM231" s="232"/>
      <c r="FN231" s="232"/>
      <c r="FO231" s="232"/>
      <c r="FP231" s="232"/>
      <c r="FQ231" s="232"/>
      <c r="FR231" s="232"/>
      <c r="FS231" s="232"/>
      <c r="FT231" s="232"/>
      <c r="FU231" s="232"/>
      <c r="FV231" s="232"/>
      <c r="FW231" s="232"/>
      <c r="FX231" s="232"/>
      <c r="FY231" s="232"/>
      <c r="FZ231" s="232"/>
      <c r="GA231" s="232"/>
      <c r="GB231" s="232"/>
      <c r="GC231" s="232"/>
      <c r="GD231" s="232"/>
      <c r="GE231" s="232"/>
      <c r="GF231" s="232"/>
      <c r="GG231" s="232"/>
      <c r="GH231" s="232"/>
      <c r="GI231" s="232"/>
      <c r="GJ231" s="232"/>
      <c r="GK231" s="232"/>
      <c r="GL231" s="232"/>
      <c r="GM231" s="232"/>
      <c r="GN231" s="232"/>
      <c r="GO231" s="232"/>
      <c r="GP231" s="232"/>
      <c r="GQ231" s="232"/>
      <c r="GR231" s="232"/>
      <c r="GS231" s="232"/>
      <c r="GT231" s="233"/>
      <c r="GU231" s="234"/>
      <c r="GV231" s="234"/>
      <c r="GW231" s="234"/>
      <c r="GX231" s="234"/>
      <c r="GY231" s="234"/>
      <c r="GZ231" s="233"/>
      <c r="HA231" s="233"/>
      <c r="HB231" s="233"/>
      <c r="HC231" s="234"/>
      <c r="HD231" s="234"/>
      <c r="HE231" s="234"/>
      <c r="HF231" s="233"/>
      <c r="HG231" s="233"/>
      <c r="HH231" s="233"/>
      <c r="HI231" s="233"/>
      <c r="HJ231" s="235"/>
      <c r="HK231" s="235"/>
      <c r="HL231" s="235"/>
      <c r="HM231" s="235"/>
      <c r="HN231" s="235"/>
      <c r="HO231" s="235"/>
      <c r="HP231" s="235"/>
      <c r="HQ231" s="235"/>
      <c r="HR231" s="235"/>
      <c r="HS231" s="235"/>
      <c r="HT231" s="235"/>
      <c r="HU231" s="235"/>
      <c r="HV231" s="235"/>
      <c r="HW231" s="235"/>
      <c r="HX231" s="240"/>
      <c r="HY231" s="241"/>
      <c r="HZ231" s="242"/>
      <c r="IB231" s="244"/>
      <c r="IE231" s="31"/>
      <c r="IG231" s="244"/>
      <c r="IH231" s="245"/>
      <c r="II231" s="245"/>
    </row>
    <row r="232" spans="1:243" s="243" customFormat="1" ht="17.45" hidden="1" customHeight="1">
      <c r="A232" s="236"/>
      <c r="B232" s="237"/>
      <c r="C232" s="246"/>
      <c r="D232" s="247"/>
      <c r="E232" s="248"/>
      <c r="F232" s="249"/>
      <c r="G232" s="249"/>
      <c r="H232" s="249"/>
      <c r="I232" s="249"/>
      <c r="J232" s="249"/>
      <c r="K232" s="220"/>
      <c r="L232" s="220"/>
      <c r="M232" s="220"/>
      <c r="N232" s="220"/>
      <c r="O232" s="221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1"/>
      <c r="AW232" s="221"/>
      <c r="AX232" s="221"/>
      <c r="AY232" s="222"/>
      <c r="AZ232" s="223"/>
      <c r="BA232" s="224"/>
      <c r="BB232" s="225"/>
      <c r="BC232" s="224"/>
      <c r="BD232" s="224"/>
      <c r="BE232" s="224"/>
      <c r="BF232" s="224"/>
      <c r="BG232" s="224"/>
      <c r="BH232" s="224"/>
      <c r="BI232" s="224"/>
      <c r="BJ232" s="224"/>
      <c r="BK232" s="224"/>
      <c r="BL232" s="224"/>
      <c r="BM232" s="224"/>
      <c r="BN232" s="224"/>
      <c r="BO232" s="224"/>
      <c r="BP232" s="224"/>
      <c r="BQ232" s="224"/>
      <c r="BR232" s="224"/>
      <c r="BS232" s="224"/>
      <c r="BT232" s="224"/>
      <c r="BU232" s="224"/>
      <c r="BV232" s="224"/>
      <c r="BW232" s="224"/>
      <c r="BX232" s="224"/>
      <c r="BY232" s="224"/>
      <c r="BZ232" s="224"/>
      <c r="CA232" s="224"/>
      <c r="CB232" s="224"/>
      <c r="CC232" s="226"/>
      <c r="CD232" s="226"/>
      <c r="CE232" s="226"/>
      <c r="CF232" s="226"/>
      <c r="CG232" s="226"/>
      <c r="CH232" s="226"/>
      <c r="CI232" s="227"/>
      <c r="CJ232" s="226"/>
      <c r="CK232" s="226"/>
      <c r="CL232" s="226"/>
      <c r="CM232" s="226"/>
      <c r="CN232" s="226"/>
      <c r="CO232" s="226"/>
      <c r="CP232" s="226"/>
      <c r="CQ232" s="226"/>
      <c r="CR232" s="226"/>
      <c r="CS232" s="226"/>
      <c r="CT232" s="226"/>
      <c r="CU232" s="226"/>
      <c r="CV232" s="226"/>
      <c r="CW232" s="226"/>
      <c r="CX232" s="226"/>
      <c r="CY232" s="226"/>
      <c r="CZ232" s="226"/>
      <c r="DA232" s="226"/>
      <c r="DB232" s="226"/>
      <c r="DC232" s="226"/>
      <c r="DD232" s="226"/>
      <c r="DE232" s="226"/>
      <c r="DF232" s="226"/>
      <c r="DG232" s="226"/>
      <c r="DH232" s="226"/>
      <c r="DI232" s="226"/>
      <c r="DJ232" s="226"/>
      <c r="DK232" s="226"/>
      <c r="DL232" s="226"/>
      <c r="DM232" s="226"/>
      <c r="DN232" s="226"/>
      <c r="DO232" s="226"/>
      <c r="DP232" s="226"/>
      <c r="DQ232" s="238"/>
      <c r="DR232" s="239"/>
      <c r="DS232" s="228"/>
      <c r="DT232" s="228"/>
      <c r="DU232" s="228"/>
      <c r="DV232" s="228"/>
      <c r="DW232" s="228"/>
      <c r="DX232" s="228"/>
      <c r="DY232" s="228"/>
      <c r="DZ232" s="228"/>
      <c r="EA232" s="228"/>
      <c r="EB232" s="228"/>
      <c r="EC232" s="228"/>
      <c r="ED232" s="228"/>
      <c r="EE232" s="228"/>
      <c r="EF232" s="228"/>
      <c r="EG232" s="228"/>
      <c r="EH232" s="228"/>
      <c r="EI232" s="228"/>
      <c r="EJ232" s="228"/>
      <c r="EK232" s="228"/>
      <c r="EL232" s="229"/>
      <c r="EM232" s="230"/>
      <c r="EN232" s="230"/>
      <c r="EO232" s="229"/>
      <c r="EP232" s="230"/>
      <c r="EQ232" s="231"/>
      <c r="ER232" s="229"/>
      <c r="ES232" s="230"/>
      <c r="ET232" s="230"/>
      <c r="EU232" s="229"/>
      <c r="EV232" s="230"/>
      <c r="EW232" s="230"/>
      <c r="EX232" s="229"/>
      <c r="EY232" s="230"/>
      <c r="EZ232" s="230"/>
      <c r="FA232" s="229"/>
      <c r="FB232" s="230"/>
      <c r="FC232" s="230"/>
      <c r="FD232" s="232"/>
      <c r="FE232" s="232"/>
      <c r="FF232" s="232"/>
      <c r="FG232" s="232"/>
      <c r="FH232" s="232"/>
      <c r="FI232" s="232"/>
      <c r="FJ232" s="232"/>
      <c r="FK232" s="232"/>
      <c r="FL232" s="232"/>
      <c r="FM232" s="232"/>
      <c r="FN232" s="232"/>
      <c r="FO232" s="232"/>
      <c r="FP232" s="232"/>
      <c r="FQ232" s="232"/>
      <c r="FR232" s="232"/>
      <c r="FS232" s="232"/>
      <c r="FT232" s="232"/>
      <c r="FU232" s="232"/>
      <c r="FV232" s="232"/>
      <c r="FW232" s="232"/>
      <c r="FX232" s="232"/>
      <c r="FY232" s="232"/>
      <c r="FZ232" s="232"/>
      <c r="GA232" s="232"/>
      <c r="GB232" s="232"/>
      <c r="GC232" s="232"/>
      <c r="GD232" s="232"/>
      <c r="GE232" s="232"/>
      <c r="GF232" s="232"/>
      <c r="GG232" s="232"/>
      <c r="GH232" s="232"/>
      <c r="GI232" s="232"/>
      <c r="GJ232" s="232"/>
      <c r="GK232" s="232"/>
      <c r="GL232" s="232"/>
      <c r="GM232" s="232"/>
      <c r="GN232" s="232"/>
      <c r="GO232" s="232"/>
      <c r="GP232" s="232"/>
      <c r="GQ232" s="232"/>
      <c r="GR232" s="232"/>
      <c r="GS232" s="232"/>
      <c r="GT232" s="233"/>
      <c r="GU232" s="234"/>
      <c r="GV232" s="234"/>
      <c r="GW232" s="234"/>
      <c r="GX232" s="234"/>
      <c r="GY232" s="234"/>
      <c r="GZ232" s="233"/>
      <c r="HA232" s="233"/>
      <c r="HB232" s="233"/>
      <c r="HC232" s="234"/>
      <c r="HD232" s="234"/>
      <c r="HE232" s="234"/>
      <c r="HF232" s="233"/>
      <c r="HG232" s="233"/>
      <c r="HH232" s="233"/>
      <c r="HI232" s="233"/>
      <c r="HJ232" s="235"/>
      <c r="HK232" s="235"/>
      <c r="HL232" s="235"/>
      <c r="HM232" s="235"/>
      <c r="HN232" s="235"/>
      <c r="HO232" s="235"/>
      <c r="HP232" s="235"/>
      <c r="HQ232" s="235"/>
      <c r="HR232" s="235"/>
      <c r="HS232" s="235"/>
      <c r="HT232" s="235"/>
      <c r="HU232" s="235"/>
      <c r="HV232" s="235"/>
      <c r="HW232" s="235"/>
      <c r="HX232" s="240"/>
      <c r="HY232" s="241"/>
      <c r="HZ232" s="242"/>
      <c r="IB232" s="244"/>
      <c r="IE232" s="31"/>
      <c r="IG232" s="244"/>
      <c r="IH232" s="245"/>
      <c r="II232" s="245"/>
    </row>
    <row r="233" spans="1:243" s="243" customFormat="1" ht="17.45" hidden="1" customHeight="1">
      <c r="A233" s="236"/>
      <c r="B233" s="237"/>
      <c r="C233" s="246"/>
      <c r="D233" s="247"/>
      <c r="E233" s="248"/>
      <c r="F233" s="249"/>
      <c r="G233" s="249"/>
      <c r="H233" s="249"/>
      <c r="I233" s="249"/>
      <c r="J233" s="249"/>
      <c r="K233" s="220"/>
      <c r="L233" s="220"/>
      <c r="M233" s="220"/>
      <c r="N233" s="220"/>
      <c r="O233" s="221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1"/>
      <c r="AW233" s="221"/>
      <c r="AX233" s="221"/>
      <c r="AY233" s="222"/>
      <c r="AZ233" s="223"/>
      <c r="BA233" s="224"/>
      <c r="BB233" s="225"/>
      <c r="BC233" s="224"/>
      <c r="BD233" s="224"/>
      <c r="BE233" s="224"/>
      <c r="BF233" s="224"/>
      <c r="BG233" s="224"/>
      <c r="BH233" s="224"/>
      <c r="BI233" s="224"/>
      <c r="BJ233" s="224"/>
      <c r="BK233" s="224"/>
      <c r="BL233" s="224"/>
      <c r="BM233" s="224"/>
      <c r="BN233" s="224"/>
      <c r="BO233" s="224"/>
      <c r="BP233" s="224"/>
      <c r="BQ233" s="224"/>
      <c r="BR233" s="224"/>
      <c r="BS233" s="224"/>
      <c r="BT233" s="224"/>
      <c r="BU233" s="224"/>
      <c r="BV233" s="224"/>
      <c r="BW233" s="224"/>
      <c r="BX233" s="224"/>
      <c r="BY233" s="224"/>
      <c r="BZ233" s="224"/>
      <c r="CA233" s="224"/>
      <c r="CB233" s="224"/>
      <c r="CC233" s="226"/>
      <c r="CD233" s="226"/>
      <c r="CE233" s="226"/>
      <c r="CF233" s="226"/>
      <c r="CG233" s="226"/>
      <c r="CH233" s="226"/>
      <c r="CI233" s="227"/>
      <c r="CJ233" s="226"/>
      <c r="CK233" s="226"/>
      <c r="CL233" s="226"/>
      <c r="CM233" s="226"/>
      <c r="CN233" s="226"/>
      <c r="CO233" s="226"/>
      <c r="CP233" s="226"/>
      <c r="CQ233" s="226"/>
      <c r="CR233" s="226"/>
      <c r="CS233" s="226"/>
      <c r="CT233" s="226"/>
      <c r="CU233" s="226"/>
      <c r="CV233" s="226"/>
      <c r="CW233" s="226"/>
      <c r="CX233" s="226"/>
      <c r="CY233" s="226"/>
      <c r="CZ233" s="226"/>
      <c r="DA233" s="226"/>
      <c r="DB233" s="226"/>
      <c r="DC233" s="226"/>
      <c r="DD233" s="226"/>
      <c r="DE233" s="226"/>
      <c r="DF233" s="226"/>
      <c r="DG233" s="226"/>
      <c r="DH233" s="226"/>
      <c r="DI233" s="226"/>
      <c r="DJ233" s="226"/>
      <c r="DK233" s="226"/>
      <c r="DL233" s="226"/>
      <c r="DM233" s="226"/>
      <c r="DN233" s="226"/>
      <c r="DO233" s="226"/>
      <c r="DP233" s="226"/>
      <c r="DQ233" s="238"/>
      <c r="DR233" s="239"/>
      <c r="DS233" s="228"/>
      <c r="DT233" s="228"/>
      <c r="DU233" s="228"/>
      <c r="DV233" s="228"/>
      <c r="DW233" s="228"/>
      <c r="DX233" s="228"/>
      <c r="DY233" s="228"/>
      <c r="DZ233" s="228"/>
      <c r="EA233" s="228"/>
      <c r="EB233" s="228"/>
      <c r="EC233" s="228"/>
      <c r="ED233" s="228"/>
      <c r="EE233" s="228"/>
      <c r="EF233" s="228"/>
      <c r="EG233" s="228"/>
      <c r="EH233" s="228"/>
      <c r="EI233" s="228"/>
      <c r="EJ233" s="228"/>
      <c r="EK233" s="228"/>
      <c r="EL233" s="229"/>
      <c r="EM233" s="230"/>
      <c r="EN233" s="230"/>
      <c r="EO233" s="229"/>
      <c r="EP233" s="230"/>
      <c r="EQ233" s="231"/>
      <c r="ER233" s="229"/>
      <c r="ES233" s="230"/>
      <c r="ET233" s="230"/>
      <c r="EU233" s="229"/>
      <c r="EV233" s="230"/>
      <c r="EW233" s="230"/>
      <c r="EX233" s="229"/>
      <c r="EY233" s="230"/>
      <c r="EZ233" s="230"/>
      <c r="FA233" s="229"/>
      <c r="FB233" s="230"/>
      <c r="FC233" s="230"/>
      <c r="FD233" s="232"/>
      <c r="FE233" s="232"/>
      <c r="FF233" s="232"/>
      <c r="FG233" s="232"/>
      <c r="FH233" s="232"/>
      <c r="FI233" s="232"/>
      <c r="FJ233" s="232"/>
      <c r="FK233" s="232"/>
      <c r="FL233" s="232"/>
      <c r="FM233" s="232"/>
      <c r="FN233" s="232"/>
      <c r="FO233" s="232"/>
      <c r="FP233" s="232"/>
      <c r="FQ233" s="232"/>
      <c r="FR233" s="232"/>
      <c r="FS233" s="232"/>
      <c r="FT233" s="232"/>
      <c r="FU233" s="232"/>
      <c r="FV233" s="232"/>
      <c r="FW233" s="232"/>
      <c r="FX233" s="232"/>
      <c r="FY233" s="232"/>
      <c r="FZ233" s="232"/>
      <c r="GA233" s="232"/>
      <c r="GB233" s="232"/>
      <c r="GC233" s="232"/>
      <c r="GD233" s="232"/>
      <c r="GE233" s="232"/>
      <c r="GF233" s="232"/>
      <c r="GG233" s="232"/>
      <c r="GH233" s="232"/>
      <c r="GI233" s="232"/>
      <c r="GJ233" s="232"/>
      <c r="GK233" s="232"/>
      <c r="GL233" s="232"/>
      <c r="GM233" s="232"/>
      <c r="GN233" s="232"/>
      <c r="GO233" s="232"/>
      <c r="GP233" s="232"/>
      <c r="GQ233" s="232"/>
      <c r="GR233" s="232"/>
      <c r="GS233" s="232"/>
      <c r="GT233" s="233"/>
      <c r="GU233" s="234"/>
      <c r="GV233" s="234"/>
      <c r="GW233" s="234"/>
      <c r="GX233" s="234"/>
      <c r="GY233" s="234"/>
      <c r="GZ233" s="233"/>
      <c r="HA233" s="233"/>
      <c r="HB233" s="233"/>
      <c r="HC233" s="234"/>
      <c r="HD233" s="234"/>
      <c r="HE233" s="234"/>
      <c r="HF233" s="233"/>
      <c r="HG233" s="233"/>
      <c r="HH233" s="233"/>
      <c r="HI233" s="233"/>
      <c r="HJ233" s="235"/>
      <c r="HK233" s="235"/>
      <c r="HL233" s="235"/>
      <c r="HM233" s="235"/>
      <c r="HN233" s="235"/>
      <c r="HO233" s="235"/>
      <c r="HP233" s="235"/>
      <c r="HQ233" s="235"/>
      <c r="HR233" s="235"/>
      <c r="HS233" s="235"/>
      <c r="HT233" s="235"/>
      <c r="HU233" s="235"/>
      <c r="HV233" s="235"/>
      <c r="HW233" s="235"/>
      <c r="HX233" s="240"/>
      <c r="HY233" s="241"/>
      <c r="HZ233" s="242"/>
      <c r="IB233" s="244"/>
      <c r="IE233" s="31"/>
      <c r="IG233" s="244"/>
      <c r="IH233" s="245"/>
      <c r="II233" s="245"/>
    </row>
    <row r="234" spans="1:243" s="243" customFormat="1" ht="17.45" hidden="1" customHeight="1">
      <c r="A234" s="236"/>
      <c r="B234" s="237"/>
      <c r="C234" s="246"/>
      <c r="D234" s="247"/>
      <c r="E234" s="248"/>
      <c r="F234" s="249"/>
      <c r="G234" s="249"/>
      <c r="H234" s="249"/>
      <c r="I234" s="249"/>
      <c r="J234" s="249"/>
      <c r="K234" s="220"/>
      <c r="L234" s="220"/>
      <c r="M234" s="220"/>
      <c r="N234" s="220"/>
      <c r="O234" s="221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1"/>
      <c r="AW234" s="221"/>
      <c r="AX234" s="221"/>
      <c r="AY234" s="222"/>
      <c r="AZ234" s="223"/>
      <c r="BA234" s="224"/>
      <c r="BB234" s="225"/>
      <c r="BC234" s="224"/>
      <c r="BD234" s="224"/>
      <c r="BE234" s="224"/>
      <c r="BF234" s="224"/>
      <c r="BG234" s="224"/>
      <c r="BH234" s="224"/>
      <c r="BI234" s="224"/>
      <c r="BJ234" s="224"/>
      <c r="BK234" s="224"/>
      <c r="BL234" s="224"/>
      <c r="BM234" s="224"/>
      <c r="BN234" s="224"/>
      <c r="BO234" s="224"/>
      <c r="BP234" s="224"/>
      <c r="BQ234" s="224"/>
      <c r="BR234" s="224"/>
      <c r="BS234" s="224"/>
      <c r="BT234" s="224"/>
      <c r="BU234" s="224"/>
      <c r="BV234" s="224"/>
      <c r="BW234" s="224"/>
      <c r="BX234" s="224"/>
      <c r="BY234" s="224"/>
      <c r="BZ234" s="224"/>
      <c r="CA234" s="224"/>
      <c r="CB234" s="224"/>
      <c r="CC234" s="226"/>
      <c r="CD234" s="226"/>
      <c r="CE234" s="226"/>
      <c r="CF234" s="226"/>
      <c r="CG234" s="226"/>
      <c r="CH234" s="226"/>
      <c r="CI234" s="227"/>
      <c r="CJ234" s="226"/>
      <c r="CK234" s="226"/>
      <c r="CL234" s="226"/>
      <c r="CM234" s="226"/>
      <c r="CN234" s="226"/>
      <c r="CO234" s="226"/>
      <c r="CP234" s="226"/>
      <c r="CQ234" s="226"/>
      <c r="CR234" s="226"/>
      <c r="CS234" s="226"/>
      <c r="CT234" s="226"/>
      <c r="CU234" s="226"/>
      <c r="CV234" s="226"/>
      <c r="CW234" s="226"/>
      <c r="CX234" s="226"/>
      <c r="CY234" s="226"/>
      <c r="CZ234" s="226"/>
      <c r="DA234" s="226"/>
      <c r="DB234" s="226"/>
      <c r="DC234" s="226"/>
      <c r="DD234" s="226"/>
      <c r="DE234" s="226"/>
      <c r="DF234" s="226"/>
      <c r="DG234" s="226"/>
      <c r="DH234" s="226"/>
      <c r="DI234" s="226"/>
      <c r="DJ234" s="226"/>
      <c r="DK234" s="226"/>
      <c r="DL234" s="226"/>
      <c r="DM234" s="226"/>
      <c r="DN234" s="226"/>
      <c r="DO234" s="226"/>
      <c r="DP234" s="226"/>
      <c r="DQ234" s="238"/>
      <c r="DR234" s="239"/>
      <c r="DS234" s="228"/>
      <c r="DT234" s="228"/>
      <c r="DU234" s="228"/>
      <c r="DV234" s="228"/>
      <c r="DW234" s="228"/>
      <c r="DX234" s="228"/>
      <c r="DY234" s="228"/>
      <c r="DZ234" s="228"/>
      <c r="EA234" s="228"/>
      <c r="EB234" s="228"/>
      <c r="EC234" s="228"/>
      <c r="ED234" s="228"/>
      <c r="EE234" s="228"/>
      <c r="EF234" s="228"/>
      <c r="EG234" s="228"/>
      <c r="EH234" s="228"/>
      <c r="EI234" s="228"/>
      <c r="EJ234" s="228"/>
      <c r="EK234" s="228"/>
      <c r="EL234" s="229"/>
      <c r="EM234" s="230"/>
      <c r="EN234" s="230"/>
      <c r="EO234" s="229"/>
      <c r="EP234" s="230"/>
      <c r="EQ234" s="231"/>
      <c r="ER234" s="229"/>
      <c r="ES234" s="230"/>
      <c r="ET234" s="230"/>
      <c r="EU234" s="229"/>
      <c r="EV234" s="230"/>
      <c r="EW234" s="230"/>
      <c r="EX234" s="229"/>
      <c r="EY234" s="230"/>
      <c r="EZ234" s="230"/>
      <c r="FA234" s="229"/>
      <c r="FB234" s="230"/>
      <c r="FC234" s="230"/>
      <c r="FD234" s="232"/>
      <c r="FE234" s="232"/>
      <c r="FF234" s="232"/>
      <c r="FG234" s="232"/>
      <c r="FH234" s="232"/>
      <c r="FI234" s="232"/>
      <c r="FJ234" s="232"/>
      <c r="FK234" s="232"/>
      <c r="FL234" s="232"/>
      <c r="FM234" s="232"/>
      <c r="FN234" s="232"/>
      <c r="FO234" s="232"/>
      <c r="FP234" s="232"/>
      <c r="FQ234" s="232"/>
      <c r="FR234" s="232"/>
      <c r="FS234" s="232"/>
      <c r="FT234" s="232"/>
      <c r="FU234" s="232"/>
      <c r="FV234" s="232"/>
      <c r="FW234" s="232"/>
      <c r="FX234" s="232"/>
      <c r="FY234" s="232"/>
      <c r="FZ234" s="232"/>
      <c r="GA234" s="232"/>
      <c r="GB234" s="232"/>
      <c r="GC234" s="232"/>
      <c r="GD234" s="232"/>
      <c r="GE234" s="232"/>
      <c r="GF234" s="232"/>
      <c r="GG234" s="232"/>
      <c r="GH234" s="232"/>
      <c r="GI234" s="232"/>
      <c r="GJ234" s="232"/>
      <c r="GK234" s="232"/>
      <c r="GL234" s="232"/>
      <c r="GM234" s="232"/>
      <c r="GN234" s="232"/>
      <c r="GO234" s="232"/>
      <c r="GP234" s="232"/>
      <c r="GQ234" s="232"/>
      <c r="GR234" s="232"/>
      <c r="GS234" s="232"/>
      <c r="GT234" s="233"/>
      <c r="GU234" s="234"/>
      <c r="GV234" s="234"/>
      <c r="GW234" s="234"/>
      <c r="GX234" s="234"/>
      <c r="GY234" s="234"/>
      <c r="GZ234" s="233"/>
      <c r="HA234" s="233"/>
      <c r="HB234" s="233"/>
      <c r="HC234" s="234"/>
      <c r="HD234" s="234"/>
      <c r="HE234" s="234"/>
      <c r="HF234" s="233"/>
      <c r="HG234" s="233"/>
      <c r="HH234" s="233"/>
      <c r="HI234" s="233"/>
      <c r="HJ234" s="235"/>
      <c r="HK234" s="235"/>
      <c r="HL234" s="235"/>
      <c r="HM234" s="235"/>
      <c r="HN234" s="235"/>
      <c r="HO234" s="235"/>
      <c r="HP234" s="235"/>
      <c r="HQ234" s="235"/>
      <c r="HR234" s="235"/>
      <c r="HS234" s="235"/>
      <c r="HT234" s="235"/>
      <c r="HU234" s="235"/>
      <c r="HV234" s="235"/>
      <c r="HW234" s="235"/>
      <c r="HX234" s="240"/>
      <c r="HY234" s="241"/>
      <c r="HZ234" s="242"/>
      <c r="IB234" s="244"/>
      <c r="IE234" s="31"/>
      <c r="IG234" s="244"/>
      <c r="IH234" s="245"/>
      <c r="II234" s="245"/>
    </row>
    <row r="235" spans="1:243" s="243" customFormat="1" ht="17.45" hidden="1" customHeight="1">
      <c r="A235" s="236"/>
      <c r="B235" s="237"/>
      <c r="C235" s="246"/>
      <c r="D235" s="247"/>
      <c r="E235" s="248"/>
      <c r="F235" s="249"/>
      <c r="G235" s="249"/>
      <c r="H235" s="249"/>
      <c r="I235" s="249"/>
      <c r="J235" s="249"/>
      <c r="K235" s="220"/>
      <c r="L235" s="220"/>
      <c r="M235" s="220"/>
      <c r="N235" s="220"/>
      <c r="O235" s="221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1"/>
      <c r="AW235" s="221"/>
      <c r="AX235" s="221"/>
      <c r="AY235" s="222"/>
      <c r="AZ235" s="223"/>
      <c r="BA235" s="224"/>
      <c r="BB235" s="225"/>
      <c r="BC235" s="224"/>
      <c r="BD235" s="224"/>
      <c r="BE235" s="224"/>
      <c r="BF235" s="224"/>
      <c r="BG235" s="224"/>
      <c r="BH235" s="224"/>
      <c r="BI235" s="224"/>
      <c r="BJ235" s="224"/>
      <c r="BK235" s="224"/>
      <c r="BL235" s="224"/>
      <c r="BM235" s="224"/>
      <c r="BN235" s="224"/>
      <c r="BO235" s="224"/>
      <c r="BP235" s="224"/>
      <c r="BQ235" s="224"/>
      <c r="BR235" s="224"/>
      <c r="BS235" s="224"/>
      <c r="BT235" s="224"/>
      <c r="BU235" s="224"/>
      <c r="BV235" s="224"/>
      <c r="BW235" s="224"/>
      <c r="BX235" s="224"/>
      <c r="BY235" s="224"/>
      <c r="BZ235" s="224"/>
      <c r="CA235" s="224"/>
      <c r="CB235" s="224"/>
      <c r="CC235" s="226"/>
      <c r="CD235" s="226"/>
      <c r="CE235" s="226"/>
      <c r="CF235" s="226"/>
      <c r="CG235" s="226"/>
      <c r="CH235" s="226"/>
      <c r="CI235" s="227"/>
      <c r="CJ235" s="226"/>
      <c r="CK235" s="226"/>
      <c r="CL235" s="226"/>
      <c r="CM235" s="226"/>
      <c r="CN235" s="226"/>
      <c r="CO235" s="226"/>
      <c r="CP235" s="226"/>
      <c r="CQ235" s="226"/>
      <c r="CR235" s="226"/>
      <c r="CS235" s="226"/>
      <c r="CT235" s="226"/>
      <c r="CU235" s="226"/>
      <c r="CV235" s="226"/>
      <c r="CW235" s="226"/>
      <c r="CX235" s="226"/>
      <c r="CY235" s="226"/>
      <c r="CZ235" s="226"/>
      <c r="DA235" s="226"/>
      <c r="DB235" s="226"/>
      <c r="DC235" s="226"/>
      <c r="DD235" s="226"/>
      <c r="DE235" s="226"/>
      <c r="DF235" s="226"/>
      <c r="DG235" s="226"/>
      <c r="DH235" s="226"/>
      <c r="DI235" s="226"/>
      <c r="DJ235" s="226"/>
      <c r="DK235" s="226"/>
      <c r="DL235" s="226"/>
      <c r="DM235" s="226"/>
      <c r="DN235" s="226"/>
      <c r="DO235" s="226"/>
      <c r="DP235" s="226"/>
      <c r="DQ235" s="238"/>
      <c r="DR235" s="239"/>
      <c r="DS235" s="228"/>
      <c r="DT235" s="228"/>
      <c r="DU235" s="228"/>
      <c r="DV235" s="228"/>
      <c r="DW235" s="228"/>
      <c r="DX235" s="228"/>
      <c r="DY235" s="228"/>
      <c r="DZ235" s="228"/>
      <c r="EA235" s="228"/>
      <c r="EB235" s="228"/>
      <c r="EC235" s="228"/>
      <c r="ED235" s="228"/>
      <c r="EE235" s="228"/>
      <c r="EF235" s="228"/>
      <c r="EG235" s="228"/>
      <c r="EH235" s="228"/>
      <c r="EI235" s="228"/>
      <c r="EJ235" s="228"/>
      <c r="EK235" s="228"/>
      <c r="EL235" s="229"/>
      <c r="EM235" s="230"/>
      <c r="EN235" s="230"/>
      <c r="EO235" s="229"/>
      <c r="EP235" s="230"/>
      <c r="EQ235" s="231"/>
      <c r="ER235" s="229"/>
      <c r="ES235" s="230"/>
      <c r="ET235" s="230"/>
      <c r="EU235" s="229"/>
      <c r="EV235" s="230"/>
      <c r="EW235" s="230"/>
      <c r="EX235" s="229"/>
      <c r="EY235" s="230"/>
      <c r="EZ235" s="230"/>
      <c r="FA235" s="229"/>
      <c r="FB235" s="230"/>
      <c r="FC235" s="230"/>
      <c r="FD235" s="232"/>
      <c r="FE235" s="232"/>
      <c r="FF235" s="232"/>
      <c r="FG235" s="232"/>
      <c r="FH235" s="232"/>
      <c r="FI235" s="232"/>
      <c r="FJ235" s="232"/>
      <c r="FK235" s="232"/>
      <c r="FL235" s="232"/>
      <c r="FM235" s="232"/>
      <c r="FN235" s="232"/>
      <c r="FO235" s="232"/>
      <c r="FP235" s="232"/>
      <c r="FQ235" s="232"/>
      <c r="FR235" s="232"/>
      <c r="FS235" s="232"/>
      <c r="FT235" s="232"/>
      <c r="FU235" s="232"/>
      <c r="FV235" s="232"/>
      <c r="FW235" s="232"/>
      <c r="FX235" s="232"/>
      <c r="FY235" s="232"/>
      <c r="FZ235" s="232"/>
      <c r="GA235" s="232"/>
      <c r="GB235" s="232"/>
      <c r="GC235" s="232"/>
      <c r="GD235" s="232"/>
      <c r="GE235" s="232"/>
      <c r="GF235" s="232"/>
      <c r="GG235" s="232"/>
      <c r="GH235" s="232"/>
      <c r="GI235" s="232"/>
      <c r="GJ235" s="232"/>
      <c r="GK235" s="232"/>
      <c r="GL235" s="232"/>
      <c r="GM235" s="232"/>
      <c r="GN235" s="232"/>
      <c r="GO235" s="232"/>
      <c r="GP235" s="232"/>
      <c r="GQ235" s="232"/>
      <c r="GR235" s="232"/>
      <c r="GS235" s="232"/>
      <c r="GT235" s="233"/>
      <c r="GU235" s="234"/>
      <c r="GV235" s="234"/>
      <c r="GW235" s="234"/>
      <c r="GX235" s="234"/>
      <c r="GY235" s="234"/>
      <c r="GZ235" s="233"/>
      <c r="HA235" s="233"/>
      <c r="HB235" s="233"/>
      <c r="HC235" s="234"/>
      <c r="HD235" s="234"/>
      <c r="HE235" s="234"/>
      <c r="HF235" s="233"/>
      <c r="HG235" s="233"/>
      <c r="HH235" s="233"/>
      <c r="HI235" s="233"/>
      <c r="HJ235" s="235"/>
      <c r="HK235" s="235"/>
      <c r="HL235" s="235"/>
      <c r="HM235" s="235"/>
      <c r="HN235" s="235"/>
      <c r="HO235" s="235"/>
      <c r="HP235" s="235"/>
      <c r="HQ235" s="235"/>
      <c r="HR235" s="235"/>
      <c r="HS235" s="235"/>
      <c r="HT235" s="235"/>
      <c r="HU235" s="235"/>
      <c r="HV235" s="235"/>
      <c r="HW235" s="235"/>
      <c r="HX235" s="240"/>
      <c r="HY235" s="241"/>
      <c r="HZ235" s="242"/>
      <c r="IB235" s="244"/>
      <c r="IE235" s="31"/>
      <c r="IG235" s="244"/>
      <c r="IH235" s="245"/>
      <c r="II235" s="245"/>
    </row>
    <row r="236" spans="1:243" s="243" customFormat="1" ht="17.45" hidden="1" customHeight="1">
      <c r="A236" s="236"/>
      <c r="B236" s="237"/>
      <c r="C236" s="246"/>
      <c r="D236" s="247"/>
      <c r="E236" s="248"/>
      <c r="F236" s="249"/>
      <c r="G236" s="249"/>
      <c r="H236" s="249"/>
      <c r="I236" s="249"/>
      <c r="J236" s="249"/>
      <c r="K236" s="220"/>
      <c r="L236" s="220"/>
      <c r="M236" s="220"/>
      <c r="N236" s="220"/>
      <c r="O236" s="221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1"/>
      <c r="AW236" s="221"/>
      <c r="AX236" s="221"/>
      <c r="AY236" s="222"/>
      <c r="AZ236" s="223"/>
      <c r="BA236" s="224"/>
      <c r="BB236" s="225"/>
      <c r="BC236" s="224"/>
      <c r="BD236" s="224"/>
      <c r="BE236" s="224"/>
      <c r="BF236" s="224"/>
      <c r="BG236" s="224"/>
      <c r="BH236" s="224"/>
      <c r="BI236" s="224"/>
      <c r="BJ236" s="224"/>
      <c r="BK236" s="224"/>
      <c r="BL236" s="224"/>
      <c r="BM236" s="224"/>
      <c r="BN236" s="224"/>
      <c r="BO236" s="224"/>
      <c r="BP236" s="224"/>
      <c r="BQ236" s="224"/>
      <c r="BR236" s="224"/>
      <c r="BS236" s="224"/>
      <c r="BT236" s="224"/>
      <c r="BU236" s="224"/>
      <c r="BV236" s="224"/>
      <c r="BW236" s="224"/>
      <c r="BX236" s="224"/>
      <c r="BY236" s="224"/>
      <c r="BZ236" s="224"/>
      <c r="CA236" s="224"/>
      <c r="CB236" s="224"/>
      <c r="CC236" s="226"/>
      <c r="CD236" s="226"/>
      <c r="CE236" s="226"/>
      <c r="CF236" s="226"/>
      <c r="CG236" s="226"/>
      <c r="CH236" s="226"/>
      <c r="CI236" s="227"/>
      <c r="CJ236" s="226"/>
      <c r="CK236" s="226"/>
      <c r="CL236" s="226"/>
      <c r="CM236" s="226"/>
      <c r="CN236" s="226"/>
      <c r="CO236" s="226"/>
      <c r="CP236" s="226"/>
      <c r="CQ236" s="226"/>
      <c r="CR236" s="226"/>
      <c r="CS236" s="226"/>
      <c r="CT236" s="226"/>
      <c r="CU236" s="226"/>
      <c r="CV236" s="226"/>
      <c r="CW236" s="226"/>
      <c r="CX236" s="226"/>
      <c r="CY236" s="226"/>
      <c r="CZ236" s="226"/>
      <c r="DA236" s="226"/>
      <c r="DB236" s="226"/>
      <c r="DC236" s="226"/>
      <c r="DD236" s="226"/>
      <c r="DE236" s="226"/>
      <c r="DF236" s="226"/>
      <c r="DG236" s="226"/>
      <c r="DH236" s="226"/>
      <c r="DI236" s="226"/>
      <c r="DJ236" s="226"/>
      <c r="DK236" s="226"/>
      <c r="DL236" s="226"/>
      <c r="DM236" s="226"/>
      <c r="DN236" s="226"/>
      <c r="DO236" s="226"/>
      <c r="DP236" s="226"/>
      <c r="DQ236" s="238"/>
      <c r="DR236" s="239"/>
      <c r="DS236" s="228"/>
      <c r="DT236" s="228"/>
      <c r="DU236" s="228"/>
      <c r="DV236" s="228"/>
      <c r="DW236" s="228"/>
      <c r="DX236" s="228"/>
      <c r="DY236" s="228"/>
      <c r="DZ236" s="228"/>
      <c r="EA236" s="228"/>
      <c r="EB236" s="228"/>
      <c r="EC236" s="228"/>
      <c r="ED236" s="228"/>
      <c r="EE236" s="228"/>
      <c r="EF236" s="228"/>
      <c r="EG236" s="228"/>
      <c r="EH236" s="228"/>
      <c r="EI236" s="228"/>
      <c r="EJ236" s="228"/>
      <c r="EK236" s="228"/>
      <c r="EL236" s="229"/>
      <c r="EM236" s="230"/>
      <c r="EN236" s="230"/>
      <c r="EO236" s="229"/>
      <c r="EP236" s="230"/>
      <c r="EQ236" s="231"/>
      <c r="ER236" s="229"/>
      <c r="ES236" s="230"/>
      <c r="ET236" s="230"/>
      <c r="EU236" s="229"/>
      <c r="EV236" s="230"/>
      <c r="EW236" s="230"/>
      <c r="EX236" s="229"/>
      <c r="EY236" s="230"/>
      <c r="EZ236" s="230"/>
      <c r="FA236" s="229"/>
      <c r="FB236" s="230"/>
      <c r="FC236" s="230"/>
      <c r="FD236" s="232"/>
      <c r="FE236" s="232"/>
      <c r="FF236" s="232"/>
      <c r="FG236" s="232"/>
      <c r="FH236" s="232"/>
      <c r="FI236" s="232"/>
      <c r="FJ236" s="232"/>
      <c r="FK236" s="232"/>
      <c r="FL236" s="232"/>
      <c r="FM236" s="232"/>
      <c r="FN236" s="232"/>
      <c r="FO236" s="232"/>
      <c r="FP236" s="232"/>
      <c r="FQ236" s="232"/>
      <c r="FR236" s="232"/>
      <c r="FS236" s="232"/>
      <c r="FT236" s="232"/>
      <c r="FU236" s="232"/>
      <c r="FV236" s="232"/>
      <c r="FW236" s="232"/>
      <c r="FX236" s="232"/>
      <c r="FY236" s="232"/>
      <c r="FZ236" s="232"/>
      <c r="GA236" s="232"/>
      <c r="GB236" s="232"/>
      <c r="GC236" s="232"/>
      <c r="GD236" s="232"/>
      <c r="GE236" s="232"/>
      <c r="GF236" s="232"/>
      <c r="GG236" s="232"/>
      <c r="GH236" s="232"/>
      <c r="GI236" s="232"/>
      <c r="GJ236" s="232"/>
      <c r="GK236" s="232"/>
      <c r="GL236" s="232"/>
      <c r="GM236" s="232"/>
      <c r="GN236" s="232"/>
      <c r="GO236" s="232"/>
      <c r="GP236" s="232"/>
      <c r="GQ236" s="232"/>
      <c r="GR236" s="232"/>
      <c r="GS236" s="232"/>
      <c r="GT236" s="233"/>
      <c r="GU236" s="234"/>
      <c r="GV236" s="234"/>
      <c r="GW236" s="234"/>
      <c r="GX236" s="234"/>
      <c r="GY236" s="234"/>
      <c r="GZ236" s="233"/>
      <c r="HA236" s="233"/>
      <c r="HB236" s="233"/>
      <c r="HC236" s="234"/>
      <c r="HD236" s="234"/>
      <c r="HE236" s="234"/>
      <c r="HF236" s="233"/>
      <c r="HG236" s="233"/>
      <c r="HH236" s="233"/>
      <c r="HI236" s="233"/>
      <c r="HJ236" s="235"/>
      <c r="HK236" s="235"/>
      <c r="HL236" s="235"/>
      <c r="HM236" s="235"/>
      <c r="HN236" s="235"/>
      <c r="HO236" s="235"/>
      <c r="HP236" s="235"/>
      <c r="HQ236" s="235"/>
      <c r="HR236" s="235"/>
      <c r="HS236" s="235"/>
      <c r="HT236" s="235"/>
      <c r="HU236" s="235"/>
      <c r="HV236" s="235"/>
      <c r="HW236" s="235"/>
      <c r="HX236" s="240"/>
      <c r="HY236" s="241"/>
      <c r="HZ236" s="242"/>
      <c r="IB236" s="244"/>
      <c r="IE236" s="31"/>
      <c r="IG236" s="244"/>
      <c r="IH236" s="245"/>
      <c r="II236" s="245"/>
    </row>
    <row r="237" spans="1:243" s="243" customFormat="1" ht="17.45" hidden="1" customHeight="1">
      <c r="A237" s="236"/>
      <c r="B237" s="237"/>
      <c r="C237" s="246"/>
      <c r="D237" s="247"/>
      <c r="E237" s="248"/>
      <c r="F237" s="249"/>
      <c r="G237" s="249"/>
      <c r="H237" s="249"/>
      <c r="I237" s="249"/>
      <c r="J237" s="249"/>
      <c r="K237" s="220"/>
      <c r="L237" s="220"/>
      <c r="M237" s="220"/>
      <c r="N237" s="220"/>
      <c r="O237" s="221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1"/>
      <c r="AW237" s="221"/>
      <c r="AX237" s="221"/>
      <c r="AY237" s="222"/>
      <c r="AZ237" s="223"/>
      <c r="BA237" s="224"/>
      <c r="BB237" s="225"/>
      <c r="BC237" s="224"/>
      <c r="BD237" s="224"/>
      <c r="BE237" s="224"/>
      <c r="BF237" s="224"/>
      <c r="BG237" s="224"/>
      <c r="BH237" s="224"/>
      <c r="BI237" s="224"/>
      <c r="BJ237" s="224"/>
      <c r="BK237" s="224"/>
      <c r="BL237" s="224"/>
      <c r="BM237" s="224"/>
      <c r="BN237" s="224"/>
      <c r="BO237" s="224"/>
      <c r="BP237" s="224"/>
      <c r="BQ237" s="224"/>
      <c r="BR237" s="224"/>
      <c r="BS237" s="224"/>
      <c r="BT237" s="224"/>
      <c r="BU237" s="224"/>
      <c r="BV237" s="224"/>
      <c r="BW237" s="224"/>
      <c r="BX237" s="224"/>
      <c r="BY237" s="224"/>
      <c r="BZ237" s="224"/>
      <c r="CA237" s="224"/>
      <c r="CB237" s="224"/>
      <c r="CC237" s="226"/>
      <c r="CD237" s="226"/>
      <c r="CE237" s="226"/>
      <c r="CF237" s="226"/>
      <c r="CG237" s="226"/>
      <c r="CH237" s="226"/>
      <c r="CI237" s="227"/>
      <c r="CJ237" s="226"/>
      <c r="CK237" s="226"/>
      <c r="CL237" s="226"/>
      <c r="CM237" s="226"/>
      <c r="CN237" s="226"/>
      <c r="CO237" s="226"/>
      <c r="CP237" s="226"/>
      <c r="CQ237" s="226"/>
      <c r="CR237" s="226"/>
      <c r="CS237" s="226"/>
      <c r="CT237" s="226"/>
      <c r="CU237" s="226"/>
      <c r="CV237" s="226"/>
      <c r="CW237" s="226"/>
      <c r="CX237" s="226"/>
      <c r="CY237" s="226"/>
      <c r="CZ237" s="226"/>
      <c r="DA237" s="226"/>
      <c r="DB237" s="226"/>
      <c r="DC237" s="226"/>
      <c r="DD237" s="226"/>
      <c r="DE237" s="226"/>
      <c r="DF237" s="226"/>
      <c r="DG237" s="226"/>
      <c r="DH237" s="226"/>
      <c r="DI237" s="226"/>
      <c r="DJ237" s="226"/>
      <c r="DK237" s="226"/>
      <c r="DL237" s="226"/>
      <c r="DM237" s="226"/>
      <c r="DN237" s="226"/>
      <c r="DO237" s="226"/>
      <c r="DP237" s="226"/>
      <c r="DQ237" s="238"/>
      <c r="DR237" s="239"/>
      <c r="DS237" s="228"/>
      <c r="DT237" s="228"/>
      <c r="DU237" s="228"/>
      <c r="DV237" s="228"/>
      <c r="DW237" s="228"/>
      <c r="DX237" s="228"/>
      <c r="DY237" s="228"/>
      <c r="DZ237" s="228"/>
      <c r="EA237" s="228"/>
      <c r="EB237" s="228"/>
      <c r="EC237" s="228"/>
      <c r="ED237" s="228"/>
      <c r="EE237" s="228"/>
      <c r="EF237" s="228"/>
      <c r="EG237" s="228"/>
      <c r="EH237" s="228"/>
      <c r="EI237" s="228"/>
      <c r="EJ237" s="228"/>
      <c r="EK237" s="228"/>
      <c r="EL237" s="229"/>
      <c r="EM237" s="230"/>
      <c r="EN237" s="230"/>
      <c r="EO237" s="229"/>
      <c r="EP237" s="230"/>
      <c r="EQ237" s="231"/>
      <c r="ER237" s="229"/>
      <c r="ES237" s="230"/>
      <c r="ET237" s="230"/>
      <c r="EU237" s="229"/>
      <c r="EV237" s="230"/>
      <c r="EW237" s="230"/>
      <c r="EX237" s="229"/>
      <c r="EY237" s="230"/>
      <c r="EZ237" s="230"/>
      <c r="FA237" s="229"/>
      <c r="FB237" s="230"/>
      <c r="FC237" s="230"/>
      <c r="FD237" s="232"/>
      <c r="FE237" s="232"/>
      <c r="FF237" s="232"/>
      <c r="FG237" s="232"/>
      <c r="FH237" s="232"/>
      <c r="FI237" s="232"/>
      <c r="FJ237" s="232"/>
      <c r="FK237" s="232"/>
      <c r="FL237" s="232"/>
      <c r="FM237" s="232"/>
      <c r="FN237" s="232"/>
      <c r="FO237" s="232"/>
      <c r="FP237" s="232"/>
      <c r="FQ237" s="232"/>
      <c r="FR237" s="232"/>
      <c r="FS237" s="232"/>
      <c r="FT237" s="232"/>
      <c r="FU237" s="232"/>
      <c r="FV237" s="232"/>
      <c r="FW237" s="232"/>
      <c r="FX237" s="232"/>
      <c r="FY237" s="232"/>
      <c r="FZ237" s="232"/>
      <c r="GA237" s="232"/>
      <c r="GB237" s="232"/>
      <c r="GC237" s="232"/>
      <c r="GD237" s="232"/>
      <c r="GE237" s="232"/>
      <c r="GF237" s="232"/>
      <c r="GG237" s="232"/>
      <c r="GH237" s="232"/>
      <c r="GI237" s="232"/>
      <c r="GJ237" s="232"/>
      <c r="GK237" s="232"/>
      <c r="GL237" s="232"/>
      <c r="GM237" s="232"/>
      <c r="GN237" s="232"/>
      <c r="GO237" s="232"/>
      <c r="GP237" s="232"/>
      <c r="GQ237" s="232"/>
      <c r="GR237" s="232"/>
      <c r="GS237" s="232"/>
      <c r="GT237" s="233"/>
      <c r="GU237" s="234"/>
      <c r="GV237" s="234"/>
      <c r="GW237" s="234"/>
      <c r="GX237" s="234"/>
      <c r="GY237" s="234"/>
      <c r="GZ237" s="233"/>
      <c r="HA237" s="233"/>
      <c r="HB237" s="233"/>
      <c r="HC237" s="234"/>
      <c r="HD237" s="234"/>
      <c r="HE237" s="234"/>
      <c r="HF237" s="233"/>
      <c r="HG237" s="233"/>
      <c r="HH237" s="233"/>
      <c r="HI237" s="233"/>
      <c r="HJ237" s="235"/>
      <c r="HK237" s="235"/>
      <c r="HL237" s="235"/>
      <c r="HM237" s="235"/>
      <c r="HN237" s="235"/>
      <c r="HO237" s="235"/>
      <c r="HP237" s="235"/>
      <c r="HQ237" s="235"/>
      <c r="HR237" s="235"/>
      <c r="HS237" s="235"/>
      <c r="HT237" s="235"/>
      <c r="HU237" s="235"/>
      <c r="HV237" s="235"/>
      <c r="HW237" s="235"/>
      <c r="HX237" s="240"/>
      <c r="HY237" s="241"/>
      <c r="HZ237" s="242"/>
      <c r="IB237" s="244"/>
      <c r="IE237" s="31"/>
      <c r="IG237" s="244"/>
      <c r="IH237" s="245"/>
      <c r="II237" s="245"/>
    </row>
    <row r="238" spans="1:243" s="243" customFormat="1" ht="17.45" hidden="1" customHeight="1">
      <c r="A238" s="236"/>
      <c r="B238" s="237"/>
      <c r="C238" s="246"/>
      <c r="D238" s="247"/>
      <c r="E238" s="248"/>
      <c r="F238" s="249"/>
      <c r="G238" s="249"/>
      <c r="H238" s="249"/>
      <c r="I238" s="249"/>
      <c r="J238" s="249"/>
      <c r="K238" s="220"/>
      <c r="L238" s="220"/>
      <c r="M238" s="220"/>
      <c r="N238" s="220"/>
      <c r="O238" s="221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1"/>
      <c r="AW238" s="221"/>
      <c r="AX238" s="221"/>
      <c r="AY238" s="222"/>
      <c r="AZ238" s="223"/>
      <c r="BA238" s="224"/>
      <c r="BB238" s="225"/>
      <c r="BC238" s="224"/>
      <c r="BD238" s="224"/>
      <c r="BE238" s="224"/>
      <c r="BF238" s="224"/>
      <c r="BG238" s="224"/>
      <c r="BH238" s="224"/>
      <c r="BI238" s="224"/>
      <c r="BJ238" s="224"/>
      <c r="BK238" s="224"/>
      <c r="BL238" s="224"/>
      <c r="BM238" s="224"/>
      <c r="BN238" s="224"/>
      <c r="BO238" s="224"/>
      <c r="BP238" s="224"/>
      <c r="BQ238" s="224"/>
      <c r="BR238" s="224"/>
      <c r="BS238" s="224"/>
      <c r="BT238" s="224"/>
      <c r="BU238" s="224"/>
      <c r="BV238" s="224"/>
      <c r="BW238" s="224"/>
      <c r="BX238" s="224"/>
      <c r="BY238" s="224"/>
      <c r="BZ238" s="224"/>
      <c r="CA238" s="224"/>
      <c r="CB238" s="224"/>
      <c r="CC238" s="226"/>
      <c r="CD238" s="226"/>
      <c r="CE238" s="226"/>
      <c r="CF238" s="226"/>
      <c r="CG238" s="226"/>
      <c r="CH238" s="226"/>
      <c r="CI238" s="227"/>
      <c r="CJ238" s="226"/>
      <c r="CK238" s="226"/>
      <c r="CL238" s="226"/>
      <c r="CM238" s="226"/>
      <c r="CN238" s="226"/>
      <c r="CO238" s="226"/>
      <c r="CP238" s="226"/>
      <c r="CQ238" s="226"/>
      <c r="CR238" s="226"/>
      <c r="CS238" s="226"/>
      <c r="CT238" s="226"/>
      <c r="CU238" s="226"/>
      <c r="CV238" s="226"/>
      <c r="CW238" s="226"/>
      <c r="CX238" s="226"/>
      <c r="CY238" s="226"/>
      <c r="CZ238" s="226"/>
      <c r="DA238" s="226"/>
      <c r="DB238" s="226"/>
      <c r="DC238" s="226"/>
      <c r="DD238" s="226"/>
      <c r="DE238" s="226"/>
      <c r="DF238" s="226"/>
      <c r="DG238" s="226"/>
      <c r="DH238" s="226"/>
      <c r="DI238" s="226"/>
      <c r="DJ238" s="226"/>
      <c r="DK238" s="226"/>
      <c r="DL238" s="226"/>
      <c r="DM238" s="226"/>
      <c r="DN238" s="226"/>
      <c r="DO238" s="226"/>
      <c r="DP238" s="226"/>
      <c r="DQ238" s="238"/>
      <c r="DR238" s="239"/>
      <c r="DS238" s="228"/>
      <c r="DT238" s="228"/>
      <c r="DU238" s="228"/>
      <c r="DV238" s="228"/>
      <c r="DW238" s="228"/>
      <c r="DX238" s="228"/>
      <c r="DY238" s="228"/>
      <c r="DZ238" s="228"/>
      <c r="EA238" s="228"/>
      <c r="EB238" s="228"/>
      <c r="EC238" s="228"/>
      <c r="ED238" s="228"/>
      <c r="EE238" s="228"/>
      <c r="EF238" s="228"/>
      <c r="EG238" s="228"/>
      <c r="EH238" s="228"/>
      <c r="EI238" s="228"/>
      <c r="EJ238" s="228"/>
      <c r="EK238" s="228"/>
      <c r="EL238" s="229"/>
      <c r="EM238" s="230"/>
      <c r="EN238" s="230"/>
      <c r="EO238" s="229"/>
      <c r="EP238" s="230"/>
      <c r="EQ238" s="231"/>
      <c r="ER238" s="229"/>
      <c r="ES238" s="230"/>
      <c r="ET238" s="230"/>
      <c r="EU238" s="229"/>
      <c r="EV238" s="230"/>
      <c r="EW238" s="230"/>
      <c r="EX238" s="229"/>
      <c r="EY238" s="230"/>
      <c r="EZ238" s="230"/>
      <c r="FA238" s="229"/>
      <c r="FB238" s="230"/>
      <c r="FC238" s="230"/>
      <c r="FD238" s="232"/>
      <c r="FE238" s="232"/>
      <c r="FF238" s="232"/>
      <c r="FG238" s="232"/>
      <c r="FH238" s="232"/>
      <c r="FI238" s="232"/>
      <c r="FJ238" s="232"/>
      <c r="FK238" s="232"/>
      <c r="FL238" s="232"/>
      <c r="FM238" s="232"/>
      <c r="FN238" s="232"/>
      <c r="FO238" s="232"/>
      <c r="FP238" s="232"/>
      <c r="FQ238" s="232"/>
      <c r="FR238" s="232"/>
      <c r="FS238" s="232"/>
      <c r="FT238" s="232"/>
      <c r="FU238" s="232"/>
      <c r="FV238" s="232"/>
      <c r="FW238" s="232"/>
      <c r="FX238" s="232"/>
      <c r="FY238" s="232"/>
      <c r="FZ238" s="232"/>
      <c r="GA238" s="232"/>
      <c r="GB238" s="232"/>
      <c r="GC238" s="232"/>
      <c r="GD238" s="232"/>
      <c r="GE238" s="232"/>
      <c r="GF238" s="232"/>
      <c r="GG238" s="232"/>
      <c r="GH238" s="232"/>
      <c r="GI238" s="232"/>
      <c r="GJ238" s="232"/>
      <c r="GK238" s="232"/>
      <c r="GL238" s="232"/>
      <c r="GM238" s="232"/>
      <c r="GN238" s="232"/>
      <c r="GO238" s="232"/>
      <c r="GP238" s="232"/>
      <c r="GQ238" s="232"/>
      <c r="GR238" s="232"/>
      <c r="GS238" s="232"/>
      <c r="GT238" s="233"/>
      <c r="GU238" s="234"/>
      <c r="GV238" s="234"/>
      <c r="GW238" s="234"/>
      <c r="GX238" s="234"/>
      <c r="GY238" s="234"/>
      <c r="GZ238" s="233"/>
      <c r="HA238" s="233"/>
      <c r="HB238" s="233"/>
      <c r="HC238" s="234"/>
      <c r="HD238" s="234"/>
      <c r="HE238" s="234"/>
      <c r="HF238" s="233"/>
      <c r="HG238" s="233"/>
      <c r="HH238" s="233"/>
      <c r="HI238" s="233"/>
      <c r="HJ238" s="235"/>
      <c r="HK238" s="235"/>
      <c r="HL238" s="235"/>
      <c r="HM238" s="235"/>
      <c r="HN238" s="235"/>
      <c r="HO238" s="235"/>
      <c r="HP238" s="235"/>
      <c r="HQ238" s="235"/>
      <c r="HR238" s="235"/>
      <c r="HS238" s="235"/>
      <c r="HT238" s="235"/>
      <c r="HU238" s="235"/>
      <c r="HV238" s="235"/>
      <c r="HW238" s="235"/>
      <c r="HX238" s="240"/>
      <c r="HY238" s="241"/>
      <c r="HZ238" s="242"/>
      <c r="IB238" s="244"/>
      <c r="IE238" s="31"/>
      <c r="IG238" s="244"/>
      <c r="IH238" s="245"/>
      <c r="II238" s="245"/>
    </row>
    <row r="239" spans="1:243" s="243" customFormat="1" ht="17.45" hidden="1" customHeight="1">
      <c r="A239" s="236"/>
      <c r="B239" s="237"/>
      <c r="C239" s="246"/>
      <c r="D239" s="247"/>
      <c r="E239" s="248"/>
      <c r="F239" s="249"/>
      <c r="G239" s="249"/>
      <c r="H239" s="249"/>
      <c r="I239" s="249"/>
      <c r="J239" s="249"/>
      <c r="K239" s="220"/>
      <c r="L239" s="220"/>
      <c r="M239" s="220"/>
      <c r="N239" s="220"/>
      <c r="O239" s="221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1"/>
      <c r="AW239" s="221"/>
      <c r="AX239" s="221"/>
      <c r="AY239" s="222"/>
      <c r="AZ239" s="223"/>
      <c r="BA239" s="224"/>
      <c r="BB239" s="225"/>
      <c r="BC239" s="224"/>
      <c r="BD239" s="224"/>
      <c r="BE239" s="224"/>
      <c r="BF239" s="224"/>
      <c r="BG239" s="224"/>
      <c r="BH239" s="224"/>
      <c r="BI239" s="224"/>
      <c r="BJ239" s="224"/>
      <c r="BK239" s="224"/>
      <c r="BL239" s="224"/>
      <c r="BM239" s="224"/>
      <c r="BN239" s="224"/>
      <c r="BO239" s="224"/>
      <c r="BP239" s="224"/>
      <c r="BQ239" s="224"/>
      <c r="BR239" s="224"/>
      <c r="BS239" s="224"/>
      <c r="BT239" s="224"/>
      <c r="BU239" s="224"/>
      <c r="BV239" s="224"/>
      <c r="BW239" s="224"/>
      <c r="BX239" s="224"/>
      <c r="BY239" s="224"/>
      <c r="BZ239" s="224"/>
      <c r="CA239" s="224"/>
      <c r="CB239" s="224"/>
      <c r="CC239" s="226"/>
      <c r="CD239" s="226"/>
      <c r="CE239" s="226"/>
      <c r="CF239" s="226"/>
      <c r="CG239" s="226"/>
      <c r="CH239" s="226"/>
      <c r="CI239" s="227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6"/>
      <c r="DF239" s="226"/>
      <c r="DG239" s="226"/>
      <c r="DH239" s="226"/>
      <c r="DI239" s="226"/>
      <c r="DJ239" s="226"/>
      <c r="DK239" s="226"/>
      <c r="DL239" s="226"/>
      <c r="DM239" s="226"/>
      <c r="DN239" s="226"/>
      <c r="DO239" s="226"/>
      <c r="DP239" s="226"/>
      <c r="DQ239" s="238"/>
      <c r="DR239" s="239"/>
      <c r="DS239" s="228"/>
      <c r="DT239" s="228"/>
      <c r="DU239" s="228"/>
      <c r="DV239" s="228"/>
      <c r="DW239" s="228"/>
      <c r="DX239" s="228"/>
      <c r="DY239" s="228"/>
      <c r="DZ239" s="228"/>
      <c r="EA239" s="228"/>
      <c r="EB239" s="228"/>
      <c r="EC239" s="228"/>
      <c r="ED239" s="228"/>
      <c r="EE239" s="228"/>
      <c r="EF239" s="228"/>
      <c r="EG239" s="228"/>
      <c r="EH239" s="228"/>
      <c r="EI239" s="228"/>
      <c r="EJ239" s="228"/>
      <c r="EK239" s="228"/>
      <c r="EL239" s="229"/>
      <c r="EM239" s="230"/>
      <c r="EN239" s="230"/>
      <c r="EO239" s="229"/>
      <c r="EP239" s="230"/>
      <c r="EQ239" s="231"/>
      <c r="ER239" s="229"/>
      <c r="ES239" s="230"/>
      <c r="ET239" s="230"/>
      <c r="EU239" s="229"/>
      <c r="EV239" s="230"/>
      <c r="EW239" s="230"/>
      <c r="EX239" s="229"/>
      <c r="EY239" s="230"/>
      <c r="EZ239" s="230"/>
      <c r="FA239" s="229"/>
      <c r="FB239" s="230"/>
      <c r="FC239" s="230"/>
      <c r="FD239" s="232"/>
      <c r="FE239" s="232"/>
      <c r="FF239" s="232"/>
      <c r="FG239" s="232"/>
      <c r="FH239" s="232"/>
      <c r="FI239" s="232"/>
      <c r="FJ239" s="232"/>
      <c r="FK239" s="232"/>
      <c r="FL239" s="232"/>
      <c r="FM239" s="232"/>
      <c r="FN239" s="232"/>
      <c r="FO239" s="232"/>
      <c r="FP239" s="232"/>
      <c r="FQ239" s="232"/>
      <c r="FR239" s="232"/>
      <c r="FS239" s="232"/>
      <c r="FT239" s="232"/>
      <c r="FU239" s="232"/>
      <c r="FV239" s="232"/>
      <c r="FW239" s="232"/>
      <c r="FX239" s="232"/>
      <c r="FY239" s="232"/>
      <c r="FZ239" s="232"/>
      <c r="GA239" s="232"/>
      <c r="GB239" s="232"/>
      <c r="GC239" s="232"/>
      <c r="GD239" s="232"/>
      <c r="GE239" s="232"/>
      <c r="GF239" s="232"/>
      <c r="GG239" s="232"/>
      <c r="GH239" s="232"/>
      <c r="GI239" s="232"/>
      <c r="GJ239" s="232"/>
      <c r="GK239" s="232"/>
      <c r="GL239" s="232"/>
      <c r="GM239" s="232"/>
      <c r="GN239" s="232"/>
      <c r="GO239" s="232"/>
      <c r="GP239" s="232"/>
      <c r="GQ239" s="232"/>
      <c r="GR239" s="232"/>
      <c r="GS239" s="232"/>
      <c r="GT239" s="233"/>
      <c r="GU239" s="234"/>
      <c r="GV239" s="234"/>
      <c r="GW239" s="234"/>
      <c r="GX239" s="234"/>
      <c r="GY239" s="234"/>
      <c r="GZ239" s="233"/>
      <c r="HA239" s="233"/>
      <c r="HB239" s="233"/>
      <c r="HC239" s="234"/>
      <c r="HD239" s="234"/>
      <c r="HE239" s="234"/>
      <c r="HF239" s="233"/>
      <c r="HG239" s="233"/>
      <c r="HH239" s="233"/>
      <c r="HI239" s="233"/>
      <c r="HJ239" s="235"/>
      <c r="HK239" s="235"/>
      <c r="HL239" s="235"/>
      <c r="HM239" s="235"/>
      <c r="HN239" s="235"/>
      <c r="HO239" s="235"/>
      <c r="HP239" s="235"/>
      <c r="HQ239" s="235"/>
      <c r="HR239" s="235"/>
      <c r="HS239" s="235"/>
      <c r="HT239" s="235"/>
      <c r="HU239" s="235"/>
      <c r="HV239" s="235"/>
      <c r="HW239" s="235"/>
      <c r="HX239" s="240"/>
      <c r="HY239" s="241"/>
      <c r="HZ239" s="242"/>
      <c r="IB239" s="244"/>
      <c r="IE239" s="31"/>
      <c r="IG239" s="244"/>
      <c r="IH239" s="245"/>
      <c r="II239" s="245"/>
    </row>
    <row r="240" spans="1:243" s="243" customFormat="1" ht="17.45" hidden="1" customHeight="1">
      <c r="A240" s="236"/>
      <c r="B240" s="237"/>
      <c r="C240" s="246"/>
      <c r="D240" s="247"/>
      <c r="E240" s="248"/>
      <c r="F240" s="249"/>
      <c r="G240" s="249"/>
      <c r="H240" s="249"/>
      <c r="I240" s="249"/>
      <c r="J240" s="249"/>
      <c r="K240" s="220"/>
      <c r="L240" s="220"/>
      <c r="M240" s="220"/>
      <c r="N240" s="220"/>
      <c r="O240" s="221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1"/>
      <c r="AW240" s="221"/>
      <c r="AX240" s="221"/>
      <c r="AY240" s="222"/>
      <c r="AZ240" s="223"/>
      <c r="BA240" s="224"/>
      <c r="BB240" s="225"/>
      <c r="BC240" s="224"/>
      <c r="BD240" s="224"/>
      <c r="BE240" s="224"/>
      <c r="BF240" s="224"/>
      <c r="BG240" s="224"/>
      <c r="BH240" s="224"/>
      <c r="BI240" s="224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224"/>
      <c r="BY240" s="224"/>
      <c r="BZ240" s="224"/>
      <c r="CA240" s="224"/>
      <c r="CB240" s="224"/>
      <c r="CC240" s="226"/>
      <c r="CD240" s="226"/>
      <c r="CE240" s="226"/>
      <c r="CF240" s="226"/>
      <c r="CG240" s="226"/>
      <c r="CH240" s="226"/>
      <c r="CI240" s="227"/>
      <c r="CJ240" s="226"/>
      <c r="CK240" s="226"/>
      <c r="CL240" s="226"/>
      <c r="CM240" s="226"/>
      <c r="CN240" s="226"/>
      <c r="CO240" s="226"/>
      <c r="CP240" s="226"/>
      <c r="CQ240" s="226"/>
      <c r="CR240" s="226"/>
      <c r="CS240" s="226"/>
      <c r="CT240" s="226"/>
      <c r="CU240" s="226"/>
      <c r="CV240" s="226"/>
      <c r="CW240" s="226"/>
      <c r="CX240" s="226"/>
      <c r="CY240" s="226"/>
      <c r="CZ240" s="226"/>
      <c r="DA240" s="226"/>
      <c r="DB240" s="226"/>
      <c r="DC240" s="226"/>
      <c r="DD240" s="226"/>
      <c r="DE240" s="226"/>
      <c r="DF240" s="226"/>
      <c r="DG240" s="226"/>
      <c r="DH240" s="226"/>
      <c r="DI240" s="226"/>
      <c r="DJ240" s="226"/>
      <c r="DK240" s="226"/>
      <c r="DL240" s="226"/>
      <c r="DM240" s="226"/>
      <c r="DN240" s="226"/>
      <c r="DO240" s="226"/>
      <c r="DP240" s="226"/>
      <c r="DQ240" s="238"/>
      <c r="DR240" s="239"/>
      <c r="DS240" s="228"/>
      <c r="DT240" s="228"/>
      <c r="DU240" s="228"/>
      <c r="DV240" s="228"/>
      <c r="DW240" s="228"/>
      <c r="DX240" s="228"/>
      <c r="DY240" s="228"/>
      <c r="DZ240" s="228"/>
      <c r="EA240" s="228"/>
      <c r="EB240" s="228"/>
      <c r="EC240" s="228"/>
      <c r="ED240" s="228"/>
      <c r="EE240" s="228"/>
      <c r="EF240" s="228"/>
      <c r="EG240" s="228"/>
      <c r="EH240" s="228"/>
      <c r="EI240" s="228"/>
      <c r="EJ240" s="228"/>
      <c r="EK240" s="228"/>
      <c r="EL240" s="229"/>
      <c r="EM240" s="230"/>
      <c r="EN240" s="230"/>
      <c r="EO240" s="229"/>
      <c r="EP240" s="230"/>
      <c r="EQ240" s="231"/>
      <c r="ER240" s="229"/>
      <c r="ES240" s="230"/>
      <c r="ET240" s="230"/>
      <c r="EU240" s="229"/>
      <c r="EV240" s="230"/>
      <c r="EW240" s="230"/>
      <c r="EX240" s="229"/>
      <c r="EY240" s="230"/>
      <c r="EZ240" s="230"/>
      <c r="FA240" s="229"/>
      <c r="FB240" s="230"/>
      <c r="FC240" s="230"/>
      <c r="FD240" s="232"/>
      <c r="FE240" s="232"/>
      <c r="FF240" s="232"/>
      <c r="FG240" s="232"/>
      <c r="FH240" s="232"/>
      <c r="FI240" s="232"/>
      <c r="FJ240" s="232"/>
      <c r="FK240" s="232"/>
      <c r="FL240" s="232"/>
      <c r="FM240" s="232"/>
      <c r="FN240" s="232"/>
      <c r="FO240" s="232"/>
      <c r="FP240" s="232"/>
      <c r="FQ240" s="232"/>
      <c r="FR240" s="232"/>
      <c r="FS240" s="232"/>
      <c r="FT240" s="232"/>
      <c r="FU240" s="232"/>
      <c r="FV240" s="232"/>
      <c r="FW240" s="232"/>
      <c r="FX240" s="232"/>
      <c r="FY240" s="232"/>
      <c r="FZ240" s="232"/>
      <c r="GA240" s="232"/>
      <c r="GB240" s="232"/>
      <c r="GC240" s="232"/>
      <c r="GD240" s="232"/>
      <c r="GE240" s="232"/>
      <c r="GF240" s="232"/>
      <c r="GG240" s="232"/>
      <c r="GH240" s="232"/>
      <c r="GI240" s="232"/>
      <c r="GJ240" s="232"/>
      <c r="GK240" s="232"/>
      <c r="GL240" s="232"/>
      <c r="GM240" s="232"/>
      <c r="GN240" s="232"/>
      <c r="GO240" s="232"/>
      <c r="GP240" s="232"/>
      <c r="GQ240" s="232"/>
      <c r="GR240" s="232"/>
      <c r="GS240" s="232"/>
      <c r="GT240" s="233"/>
      <c r="GU240" s="234"/>
      <c r="GV240" s="234"/>
      <c r="GW240" s="234"/>
      <c r="GX240" s="234"/>
      <c r="GY240" s="234"/>
      <c r="GZ240" s="233"/>
      <c r="HA240" s="233"/>
      <c r="HB240" s="233"/>
      <c r="HC240" s="234"/>
      <c r="HD240" s="234"/>
      <c r="HE240" s="234"/>
      <c r="HF240" s="233"/>
      <c r="HG240" s="233"/>
      <c r="HH240" s="233"/>
      <c r="HI240" s="233"/>
      <c r="HJ240" s="235"/>
      <c r="HK240" s="235"/>
      <c r="HL240" s="235"/>
      <c r="HM240" s="235"/>
      <c r="HN240" s="235"/>
      <c r="HO240" s="235"/>
      <c r="HP240" s="235"/>
      <c r="HQ240" s="235"/>
      <c r="HR240" s="235"/>
      <c r="HS240" s="235"/>
      <c r="HT240" s="235"/>
      <c r="HU240" s="235"/>
      <c r="HV240" s="235"/>
      <c r="HW240" s="235"/>
      <c r="HX240" s="240"/>
      <c r="HY240" s="241"/>
      <c r="HZ240" s="242"/>
      <c r="IB240" s="244"/>
      <c r="IE240" s="31"/>
      <c r="IG240" s="244"/>
      <c r="IH240" s="245"/>
      <c r="II240" s="245"/>
    </row>
    <row r="241" spans="1:243" s="243" customFormat="1" ht="17.45" hidden="1" customHeight="1">
      <c r="A241" s="236"/>
      <c r="B241" s="237"/>
      <c r="C241" s="246"/>
      <c r="D241" s="247"/>
      <c r="E241" s="248"/>
      <c r="F241" s="249"/>
      <c r="G241" s="249"/>
      <c r="H241" s="249"/>
      <c r="I241" s="249"/>
      <c r="J241" s="249"/>
      <c r="K241" s="220"/>
      <c r="L241" s="220"/>
      <c r="M241" s="220"/>
      <c r="N241" s="220"/>
      <c r="O241" s="221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1"/>
      <c r="AW241" s="221"/>
      <c r="AX241" s="221"/>
      <c r="AY241" s="222"/>
      <c r="AZ241" s="223"/>
      <c r="BA241" s="224"/>
      <c r="BB241" s="225"/>
      <c r="BC241" s="224"/>
      <c r="BD241" s="224"/>
      <c r="BE241" s="224"/>
      <c r="BF241" s="224"/>
      <c r="BG241" s="224"/>
      <c r="BH241" s="224"/>
      <c r="BI241" s="224"/>
      <c r="BJ241" s="224"/>
      <c r="BK241" s="224"/>
      <c r="BL241" s="224"/>
      <c r="BM241" s="224"/>
      <c r="BN241" s="224"/>
      <c r="BO241" s="224"/>
      <c r="BP241" s="224"/>
      <c r="BQ241" s="224"/>
      <c r="BR241" s="224"/>
      <c r="BS241" s="224"/>
      <c r="BT241" s="224"/>
      <c r="BU241" s="224"/>
      <c r="BV241" s="224"/>
      <c r="BW241" s="224"/>
      <c r="BX241" s="224"/>
      <c r="BY241" s="224"/>
      <c r="BZ241" s="224"/>
      <c r="CA241" s="224"/>
      <c r="CB241" s="224"/>
      <c r="CC241" s="226"/>
      <c r="CD241" s="226"/>
      <c r="CE241" s="226"/>
      <c r="CF241" s="226"/>
      <c r="CG241" s="226"/>
      <c r="CH241" s="226"/>
      <c r="CI241" s="227"/>
      <c r="CJ241" s="226"/>
      <c r="CK241" s="226"/>
      <c r="CL241" s="226"/>
      <c r="CM241" s="226"/>
      <c r="CN241" s="226"/>
      <c r="CO241" s="226"/>
      <c r="CP241" s="226"/>
      <c r="CQ241" s="226"/>
      <c r="CR241" s="226"/>
      <c r="CS241" s="226"/>
      <c r="CT241" s="226"/>
      <c r="CU241" s="226"/>
      <c r="CV241" s="226"/>
      <c r="CW241" s="226"/>
      <c r="CX241" s="226"/>
      <c r="CY241" s="226"/>
      <c r="CZ241" s="226"/>
      <c r="DA241" s="226"/>
      <c r="DB241" s="226"/>
      <c r="DC241" s="226"/>
      <c r="DD241" s="226"/>
      <c r="DE241" s="226"/>
      <c r="DF241" s="226"/>
      <c r="DG241" s="226"/>
      <c r="DH241" s="226"/>
      <c r="DI241" s="226"/>
      <c r="DJ241" s="226"/>
      <c r="DK241" s="226"/>
      <c r="DL241" s="226"/>
      <c r="DM241" s="226"/>
      <c r="DN241" s="226"/>
      <c r="DO241" s="226"/>
      <c r="DP241" s="226"/>
      <c r="DQ241" s="238"/>
      <c r="DR241" s="239"/>
      <c r="DS241" s="228"/>
      <c r="DT241" s="228"/>
      <c r="DU241" s="228"/>
      <c r="DV241" s="228"/>
      <c r="DW241" s="228"/>
      <c r="DX241" s="228"/>
      <c r="DY241" s="228"/>
      <c r="DZ241" s="228"/>
      <c r="EA241" s="228"/>
      <c r="EB241" s="228"/>
      <c r="EC241" s="228"/>
      <c r="ED241" s="228"/>
      <c r="EE241" s="228"/>
      <c r="EF241" s="228"/>
      <c r="EG241" s="228"/>
      <c r="EH241" s="228"/>
      <c r="EI241" s="228"/>
      <c r="EJ241" s="228"/>
      <c r="EK241" s="228"/>
      <c r="EL241" s="229"/>
      <c r="EM241" s="230"/>
      <c r="EN241" s="230"/>
      <c r="EO241" s="229"/>
      <c r="EP241" s="230"/>
      <c r="EQ241" s="231"/>
      <c r="ER241" s="229"/>
      <c r="ES241" s="230"/>
      <c r="ET241" s="230"/>
      <c r="EU241" s="229"/>
      <c r="EV241" s="230"/>
      <c r="EW241" s="230"/>
      <c r="EX241" s="229"/>
      <c r="EY241" s="230"/>
      <c r="EZ241" s="230"/>
      <c r="FA241" s="229"/>
      <c r="FB241" s="230"/>
      <c r="FC241" s="230"/>
      <c r="FD241" s="232"/>
      <c r="FE241" s="232"/>
      <c r="FF241" s="232"/>
      <c r="FG241" s="232"/>
      <c r="FH241" s="232"/>
      <c r="FI241" s="232"/>
      <c r="FJ241" s="232"/>
      <c r="FK241" s="232"/>
      <c r="FL241" s="232"/>
      <c r="FM241" s="232"/>
      <c r="FN241" s="232"/>
      <c r="FO241" s="232"/>
      <c r="FP241" s="232"/>
      <c r="FQ241" s="232"/>
      <c r="FR241" s="232"/>
      <c r="FS241" s="232"/>
      <c r="FT241" s="232"/>
      <c r="FU241" s="232"/>
      <c r="FV241" s="232"/>
      <c r="FW241" s="232"/>
      <c r="FX241" s="232"/>
      <c r="FY241" s="232"/>
      <c r="FZ241" s="232"/>
      <c r="GA241" s="232"/>
      <c r="GB241" s="232"/>
      <c r="GC241" s="232"/>
      <c r="GD241" s="232"/>
      <c r="GE241" s="232"/>
      <c r="GF241" s="232"/>
      <c r="GG241" s="232"/>
      <c r="GH241" s="232"/>
      <c r="GI241" s="232"/>
      <c r="GJ241" s="232"/>
      <c r="GK241" s="232"/>
      <c r="GL241" s="232"/>
      <c r="GM241" s="232"/>
      <c r="GN241" s="232"/>
      <c r="GO241" s="232"/>
      <c r="GP241" s="232"/>
      <c r="GQ241" s="232"/>
      <c r="GR241" s="232"/>
      <c r="GS241" s="232"/>
      <c r="GT241" s="233"/>
      <c r="GU241" s="234"/>
      <c r="GV241" s="234"/>
      <c r="GW241" s="234"/>
      <c r="GX241" s="234"/>
      <c r="GY241" s="234"/>
      <c r="GZ241" s="233"/>
      <c r="HA241" s="233"/>
      <c r="HB241" s="233"/>
      <c r="HC241" s="234"/>
      <c r="HD241" s="234"/>
      <c r="HE241" s="234"/>
      <c r="HF241" s="233"/>
      <c r="HG241" s="233"/>
      <c r="HH241" s="233"/>
      <c r="HI241" s="233"/>
      <c r="HJ241" s="235"/>
      <c r="HK241" s="235"/>
      <c r="HL241" s="235"/>
      <c r="HM241" s="235"/>
      <c r="HN241" s="235"/>
      <c r="HO241" s="235"/>
      <c r="HP241" s="235"/>
      <c r="HQ241" s="235"/>
      <c r="HR241" s="235"/>
      <c r="HS241" s="235"/>
      <c r="HT241" s="235"/>
      <c r="HU241" s="235"/>
      <c r="HV241" s="235"/>
      <c r="HW241" s="235"/>
      <c r="HX241" s="240"/>
      <c r="HY241" s="241"/>
      <c r="HZ241" s="242"/>
      <c r="IB241" s="244"/>
      <c r="IE241" s="31"/>
      <c r="IG241" s="244"/>
      <c r="IH241" s="245"/>
      <c r="II241" s="245"/>
    </row>
    <row r="242" spans="1:243" s="243" customFormat="1" ht="17.45" hidden="1" customHeight="1">
      <c r="A242" s="236"/>
      <c r="B242" s="237"/>
      <c r="C242" s="246"/>
      <c r="D242" s="247"/>
      <c r="E242" s="248"/>
      <c r="F242" s="249"/>
      <c r="G242" s="249"/>
      <c r="H242" s="249"/>
      <c r="I242" s="249"/>
      <c r="J242" s="249"/>
      <c r="K242" s="220"/>
      <c r="L242" s="220"/>
      <c r="M242" s="220"/>
      <c r="N242" s="220"/>
      <c r="O242" s="221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1"/>
      <c r="AW242" s="221"/>
      <c r="AX242" s="221"/>
      <c r="AY242" s="222"/>
      <c r="AZ242" s="223"/>
      <c r="BA242" s="224"/>
      <c r="BB242" s="225"/>
      <c r="BC242" s="224"/>
      <c r="BD242" s="224"/>
      <c r="BE242" s="224"/>
      <c r="BF242" s="224"/>
      <c r="BG242" s="224"/>
      <c r="BH242" s="224"/>
      <c r="BI242" s="224"/>
      <c r="BJ242" s="224"/>
      <c r="BK242" s="224"/>
      <c r="BL242" s="224"/>
      <c r="BM242" s="224"/>
      <c r="BN242" s="224"/>
      <c r="BO242" s="224"/>
      <c r="BP242" s="224"/>
      <c r="BQ242" s="224"/>
      <c r="BR242" s="224"/>
      <c r="BS242" s="224"/>
      <c r="BT242" s="224"/>
      <c r="BU242" s="224"/>
      <c r="BV242" s="224"/>
      <c r="BW242" s="224"/>
      <c r="BX242" s="224"/>
      <c r="BY242" s="224"/>
      <c r="BZ242" s="224"/>
      <c r="CA242" s="224"/>
      <c r="CB242" s="224"/>
      <c r="CC242" s="226"/>
      <c r="CD242" s="226"/>
      <c r="CE242" s="226"/>
      <c r="CF242" s="226"/>
      <c r="CG242" s="226"/>
      <c r="CH242" s="226"/>
      <c r="CI242" s="227"/>
      <c r="CJ242" s="226"/>
      <c r="CK242" s="226"/>
      <c r="CL242" s="226"/>
      <c r="CM242" s="226"/>
      <c r="CN242" s="226"/>
      <c r="CO242" s="226"/>
      <c r="CP242" s="226"/>
      <c r="CQ242" s="226"/>
      <c r="CR242" s="226"/>
      <c r="CS242" s="226"/>
      <c r="CT242" s="226"/>
      <c r="CU242" s="226"/>
      <c r="CV242" s="226"/>
      <c r="CW242" s="226"/>
      <c r="CX242" s="226"/>
      <c r="CY242" s="226"/>
      <c r="CZ242" s="226"/>
      <c r="DA242" s="226"/>
      <c r="DB242" s="226"/>
      <c r="DC242" s="226"/>
      <c r="DD242" s="226"/>
      <c r="DE242" s="226"/>
      <c r="DF242" s="226"/>
      <c r="DG242" s="226"/>
      <c r="DH242" s="226"/>
      <c r="DI242" s="226"/>
      <c r="DJ242" s="226"/>
      <c r="DK242" s="226"/>
      <c r="DL242" s="226"/>
      <c r="DM242" s="226"/>
      <c r="DN242" s="226"/>
      <c r="DO242" s="226"/>
      <c r="DP242" s="226"/>
      <c r="DQ242" s="238"/>
      <c r="DR242" s="239"/>
      <c r="DS242" s="228"/>
      <c r="DT242" s="228"/>
      <c r="DU242" s="228"/>
      <c r="DV242" s="228"/>
      <c r="DW242" s="228"/>
      <c r="DX242" s="228"/>
      <c r="DY242" s="228"/>
      <c r="DZ242" s="228"/>
      <c r="EA242" s="228"/>
      <c r="EB242" s="228"/>
      <c r="EC242" s="228"/>
      <c r="ED242" s="228"/>
      <c r="EE242" s="228"/>
      <c r="EF242" s="228"/>
      <c r="EG242" s="228"/>
      <c r="EH242" s="228"/>
      <c r="EI242" s="228"/>
      <c r="EJ242" s="228"/>
      <c r="EK242" s="228"/>
      <c r="EL242" s="229"/>
      <c r="EM242" s="230"/>
      <c r="EN242" s="230"/>
      <c r="EO242" s="229"/>
      <c r="EP242" s="230"/>
      <c r="EQ242" s="231"/>
      <c r="ER242" s="229"/>
      <c r="ES242" s="230"/>
      <c r="ET242" s="230"/>
      <c r="EU242" s="229"/>
      <c r="EV242" s="230"/>
      <c r="EW242" s="230"/>
      <c r="EX242" s="229"/>
      <c r="EY242" s="230"/>
      <c r="EZ242" s="230"/>
      <c r="FA242" s="229"/>
      <c r="FB242" s="230"/>
      <c r="FC242" s="230"/>
      <c r="FD242" s="232"/>
      <c r="FE242" s="232"/>
      <c r="FF242" s="232"/>
      <c r="FG242" s="232"/>
      <c r="FH242" s="232"/>
      <c r="FI242" s="232"/>
      <c r="FJ242" s="232"/>
      <c r="FK242" s="232"/>
      <c r="FL242" s="232"/>
      <c r="FM242" s="232"/>
      <c r="FN242" s="232"/>
      <c r="FO242" s="232"/>
      <c r="FP242" s="232"/>
      <c r="FQ242" s="232"/>
      <c r="FR242" s="232"/>
      <c r="FS242" s="232"/>
      <c r="FT242" s="232"/>
      <c r="FU242" s="232"/>
      <c r="FV242" s="232"/>
      <c r="FW242" s="232"/>
      <c r="FX242" s="232"/>
      <c r="FY242" s="232"/>
      <c r="FZ242" s="232"/>
      <c r="GA242" s="232"/>
      <c r="GB242" s="232"/>
      <c r="GC242" s="232"/>
      <c r="GD242" s="232"/>
      <c r="GE242" s="232"/>
      <c r="GF242" s="232"/>
      <c r="GG242" s="232"/>
      <c r="GH242" s="232"/>
      <c r="GI242" s="232"/>
      <c r="GJ242" s="232"/>
      <c r="GK242" s="232"/>
      <c r="GL242" s="232"/>
      <c r="GM242" s="232"/>
      <c r="GN242" s="232"/>
      <c r="GO242" s="232"/>
      <c r="GP242" s="232"/>
      <c r="GQ242" s="232"/>
      <c r="GR242" s="232"/>
      <c r="GS242" s="232"/>
      <c r="GT242" s="233"/>
      <c r="GU242" s="234"/>
      <c r="GV242" s="234"/>
      <c r="GW242" s="234"/>
      <c r="GX242" s="234"/>
      <c r="GY242" s="234"/>
      <c r="GZ242" s="233"/>
      <c r="HA242" s="233"/>
      <c r="HB242" s="233"/>
      <c r="HC242" s="234"/>
      <c r="HD242" s="234"/>
      <c r="HE242" s="234"/>
      <c r="HF242" s="233"/>
      <c r="HG242" s="233"/>
      <c r="HH242" s="233"/>
      <c r="HI242" s="233"/>
      <c r="HJ242" s="235"/>
      <c r="HK242" s="235"/>
      <c r="HL242" s="235"/>
      <c r="HM242" s="235"/>
      <c r="HN242" s="235"/>
      <c r="HO242" s="235"/>
      <c r="HP242" s="235"/>
      <c r="HQ242" s="235"/>
      <c r="HR242" s="235"/>
      <c r="HS242" s="235"/>
      <c r="HT242" s="235"/>
      <c r="HU242" s="235"/>
      <c r="HV242" s="235"/>
      <c r="HW242" s="235"/>
      <c r="HX242" s="240"/>
      <c r="HY242" s="241"/>
      <c r="HZ242" s="242"/>
      <c r="IB242" s="244"/>
      <c r="IE242" s="31"/>
      <c r="IG242" s="244"/>
      <c r="IH242" s="245"/>
      <c r="II242" s="245"/>
    </row>
    <row r="243" spans="1:243" s="243" customFormat="1" ht="17.45" hidden="1" customHeight="1">
      <c r="A243" s="236"/>
      <c r="B243" s="237"/>
      <c r="C243" s="246"/>
      <c r="D243" s="247"/>
      <c r="E243" s="248"/>
      <c r="F243" s="249"/>
      <c r="G243" s="249"/>
      <c r="H243" s="249"/>
      <c r="I243" s="249"/>
      <c r="J243" s="249"/>
      <c r="K243" s="220"/>
      <c r="L243" s="220"/>
      <c r="M243" s="220"/>
      <c r="N243" s="220"/>
      <c r="O243" s="221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1"/>
      <c r="AW243" s="221"/>
      <c r="AX243" s="221"/>
      <c r="AY243" s="222"/>
      <c r="AZ243" s="223"/>
      <c r="BA243" s="224"/>
      <c r="BB243" s="225"/>
      <c r="BC243" s="224"/>
      <c r="BD243" s="224"/>
      <c r="BE243" s="224"/>
      <c r="BF243" s="224"/>
      <c r="BG243" s="224"/>
      <c r="BH243" s="224"/>
      <c r="BI243" s="224"/>
      <c r="BJ243" s="224"/>
      <c r="BK243" s="224"/>
      <c r="BL243" s="224"/>
      <c r="BM243" s="224"/>
      <c r="BN243" s="224"/>
      <c r="BO243" s="224"/>
      <c r="BP243" s="224"/>
      <c r="BQ243" s="224"/>
      <c r="BR243" s="224"/>
      <c r="BS243" s="224"/>
      <c r="BT243" s="224"/>
      <c r="BU243" s="224"/>
      <c r="BV243" s="224"/>
      <c r="BW243" s="224"/>
      <c r="BX243" s="224"/>
      <c r="BY243" s="224"/>
      <c r="BZ243" s="224"/>
      <c r="CA243" s="224"/>
      <c r="CB243" s="224"/>
      <c r="CC243" s="226"/>
      <c r="CD243" s="226"/>
      <c r="CE243" s="226"/>
      <c r="CF243" s="226"/>
      <c r="CG243" s="226"/>
      <c r="CH243" s="226"/>
      <c r="CI243" s="227"/>
      <c r="CJ243" s="226"/>
      <c r="CK243" s="226"/>
      <c r="CL243" s="226"/>
      <c r="CM243" s="226"/>
      <c r="CN243" s="226"/>
      <c r="CO243" s="226"/>
      <c r="CP243" s="226"/>
      <c r="CQ243" s="226"/>
      <c r="CR243" s="226"/>
      <c r="CS243" s="226"/>
      <c r="CT243" s="226"/>
      <c r="CU243" s="226"/>
      <c r="CV243" s="226"/>
      <c r="CW243" s="226"/>
      <c r="CX243" s="226"/>
      <c r="CY243" s="226"/>
      <c r="CZ243" s="226"/>
      <c r="DA243" s="226"/>
      <c r="DB243" s="226"/>
      <c r="DC243" s="226"/>
      <c r="DD243" s="226"/>
      <c r="DE243" s="226"/>
      <c r="DF243" s="226"/>
      <c r="DG243" s="226"/>
      <c r="DH243" s="226"/>
      <c r="DI243" s="226"/>
      <c r="DJ243" s="226"/>
      <c r="DK243" s="226"/>
      <c r="DL243" s="226"/>
      <c r="DM243" s="226"/>
      <c r="DN243" s="226"/>
      <c r="DO243" s="226"/>
      <c r="DP243" s="226"/>
      <c r="DQ243" s="238"/>
      <c r="DR243" s="239"/>
      <c r="DS243" s="228"/>
      <c r="DT243" s="228"/>
      <c r="DU243" s="228"/>
      <c r="DV243" s="228"/>
      <c r="DW243" s="228"/>
      <c r="DX243" s="228"/>
      <c r="DY243" s="228"/>
      <c r="DZ243" s="228"/>
      <c r="EA243" s="228"/>
      <c r="EB243" s="228"/>
      <c r="EC243" s="228"/>
      <c r="ED243" s="228"/>
      <c r="EE243" s="228"/>
      <c r="EF243" s="228"/>
      <c r="EG243" s="228"/>
      <c r="EH243" s="228"/>
      <c r="EI243" s="228"/>
      <c r="EJ243" s="228"/>
      <c r="EK243" s="228"/>
      <c r="EL243" s="229"/>
      <c r="EM243" s="230"/>
      <c r="EN243" s="230"/>
      <c r="EO243" s="229"/>
      <c r="EP243" s="230"/>
      <c r="EQ243" s="231"/>
      <c r="ER243" s="229"/>
      <c r="ES243" s="230"/>
      <c r="ET243" s="230"/>
      <c r="EU243" s="229"/>
      <c r="EV243" s="230"/>
      <c r="EW243" s="230"/>
      <c r="EX243" s="229"/>
      <c r="EY243" s="230"/>
      <c r="EZ243" s="230"/>
      <c r="FA243" s="229"/>
      <c r="FB243" s="230"/>
      <c r="FC243" s="230"/>
      <c r="FD243" s="232"/>
      <c r="FE243" s="232"/>
      <c r="FF243" s="232"/>
      <c r="FG243" s="232"/>
      <c r="FH243" s="232"/>
      <c r="FI243" s="232"/>
      <c r="FJ243" s="232"/>
      <c r="FK243" s="232"/>
      <c r="FL243" s="232"/>
      <c r="FM243" s="232"/>
      <c r="FN243" s="232"/>
      <c r="FO243" s="232"/>
      <c r="FP243" s="232"/>
      <c r="FQ243" s="232"/>
      <c r="FR243" s="232"/>
      <c r="FS243" s="232"/>
      <c r="FT243" s="232"/>
      <c r="FU243" s="232"/>
      <c r="FV243" s="232"/>
      <c r="FW243" s="232"/>
      <c r="FX243" s="232"/>
      <c r="FY243" s="232"/>
      <c r="FZ243" s="232"/>
      <c r="GA243" s="232"/>
      <c r="GB243" s="232"/>
      <c r="GC243" s="232"/>
      <c r="GD243" s="232"/>
      <c r="GE243" s="232"/>
      <c r="GF243" s="232"/>
      <c r="GG243" s="232"/>
      <c r="GH243" s="232"/>
      <c r="GI243" s="232"/>
      <c r="GJ243" s="232"/>
      <c r="GK243" s="232"/>
      <c r="GL243" s="232"/>
      <c r="GM243" s="232"/>
      <c r="GN243" s="232"/>
      <c r="GO243" s="232"/>
      <c r="GP243" s="232"/>
      <c r="GQ243" s="232"/>
      <c r="GR243" s="232"/>
      <c r="GS243" s="232"/>
      <c r="GT243" s="233"/>
      <c r="GU243" s="234"/>
      <c r="GV243" s="234"/>
      <c r="GW243" s="234"/>
      <c r="GX243" s="234"/>
      <c r="GY243" s="234"/>
      <c r="GZ243" s="233"/>
      <c r="HA243" s="233"/>
      <c r="HB243" s="233"/>
      <c r="HC243" s="234"/>
      <c r="HD243" s="234"/>
      <c r="HE243" s="234"/>
      <c r="HF243" s="233"/>
      <c r="HG243" s="233"/>
      <c r="HH243" s="233"/>
      <c r="HI243" s="233"/>
      <c r="HJ243" s="235"/>
      <c r="HK243" s="235"/>
      <c r="HL243" s="235"/>
      <c r="HM243" s="235"/>
      <c r="HN243" s="235"/>
      <c r="HO243" s="235"/>
      <c r="HP243" s="235"/>
      <c r="HQ243" s="235"/>
      <c r="HR243" s="235"/>
      <c r="HS243" s="235"/>
      <c r="HT243" s="235"/>
      <c r="HU243" s="235"/>
      <c r="HV243" s="235"/>
      <c r="HW243" s="235"/>
      <c r="HX243" s="240"/>
      <c r="HY243" s="241"/>
      <c r="HZ243" s="242"/>
      <c r="IB243" s="244"/>
      <c r="IE243" s="31"/>
      <c r="IG243" s="244"/>
      <c r="IH243" s="245"/>
      <c r="II243" s="245"/>
    </row>
    <row r="244" spans="1:243" s="243" customFormat="1" ht="17.45" hidden="1" customHeight="1">
      <c r="A244" s="236"/>
      <c r="B244" s="237"/>
      <c r="C244" s="246"/>
      <c r="D244" s="247"/>
      <c r="E244" s="248"/>
      <c r="F244" s="249"/>
      <c r="G244" s="249"/>
      <c r="H244" s="249"/>
      <c r="I244" s="249"/>
      <c r="J244" s="249"/>
      <c r="K244" s="220"/>
      <c r="L244" s="220"/>
      <c r="M244" s="220"/>
      <c r="N244" s="220"/>
      <c r="O244" s="221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1"/>
      <c r="AW244" s="221"/>
      <c r="AX244" s="221"/>
      <c r="AY244" s="222"/>
      <c r="AZ244" s="223"/>
      <c r="BA244" s="224"/>
      <c r="BB244" s="225"/>
      <c r="BC244" s="224"/>
      <c r="BD244" s="224"/>
      <c r="BE244" s="224"/>
      <c r="BF244" s="224"/>
      <c r="BG244" s="224"/>
      <c r="BH244" s="224"/>
      <c r="BI244" s="224"/>
      <c r="BJ244" s="224"/>
      <c r="BK244" s="224"/>
      <c r="BL244" s="224"/>
      <c r="BM244" s="224"/>
      <c r="BN244" s="224"/>
      <c r="BO244" s="224"/>
      <c r="BP244" s="224"/>
      <c r="BQ244" s="224"/>
      <c r="BR244" s="224"/>
      <c r="BS244" s="224"/>
      <c r="BT244" s="224"/>
      <c r="BU244" s="224"/>
      <c r="BV244" s="224"/>
      <c r="BW244" s="224"/>
      <c r="BX244" s="224"/>
      <c r="BY244" s="224"/>
      <c r="BZ244" s="224"/>
      <c r="CA244" s="224"/>
      <c r="CB244" s="224"/>
      <c r="CC244" s="226"/>
      <c r="CD244" s="226"/>
      <c r="CE244" s="226"/>
      <c r="CF244" s="226"/>
      <c r="CG244" s="226"/>
      <c r="CH244" s="226"/>
      <c r="CI244" s="227"/>
      <c r="CJ244" s="226"/>
      <c r="CK244" s="226"/>
      <c r="CL244" s="226"/>
      <c r="CM244" s="226"/>
      <c r="CN244" s="226"/>
      <c r="CO244" s="226"/>
      <c r="CP244" s="226"/>
      <c r="CQ244" s="226"/>
      <c r="CR244" s="226"/>
      <c r="CS244" s="226"/>
      <c r="CT244" s="226"/>
      <c r="CU244" s="226"/>
      <c r="CV244" s="226"/>
      <c r="CW244" s="226"/>
      <c r="CX244" s="226"/>
      <c r="CY244" s="226"/>
      <c r="CZ244" s="226"/>
      <c r="DA244" s="226"/>
      <c r="DB244" s="226"/>
      <c r="DC244" s="226"/>
      <c r="DD244" s="226"/>
      <c r="DE244" s="226"/>
      <c r="DF244" s="226"/>
      <c r="DG244" s="226"/>
      <c r="DH244" s="226"/>
      <c r="DI244" s="226"/>
      <c r="DJ244" s="226"/>
      <c r="DK244" s="226"/>
      <c r="DL244" s="226"/>
      <c r="DM244" s="226"/>
      <c r="DN244" s="226"/>
      <c r="DO244" s="226"/>
      <c r="DP244" s="226"/>
      <c r="DQ244" s="238"/>
      <c r="DR244" s="239"/>
      <c r="DS244" s="228"/>
      <c r="DT244" s="228"/>
      <c r="DU244" s="228"/>
      <c r="DV244" s="228"/>
      <c r="DW244" s="228"/>
      <c r="DX244" s="228"/>
      <c r="DY244" s="228"/>
      <c r="DZ244" s="228"/>
      <c r="EA244" s="228"/>
      <c r="EB244" s="228"/>
      <c r="EC244" s="228"/>
      <c r="ED244" s="228"/>
      <c r="EE244" s="228"/>
      <c r="EF244" s="228"/>
      <c r="EG244" s="228"/>
      <c r="EH244" s="228"/>
      <c r="EI244" s="228"/>
      <c r="EJ244" s="228"/>
      <c r="EK244" s="228"/>
      <c r="EL244" s="229"/>
      <c r="EM244" s="230"/>
      <c r="EN244" s="230"/>
      <c r="EO244" s="229"/>
      <c r="EP244" s="230"/>
      <c r="EQ244" s="231"/>
      <c r="ER244" s="229"/>
      <c r="ES244" s="230"/>
      <c r="ET244" s="230"/>
      <c r="EU244" s="229"/>
      <c r="EV244" s="230"/>
      <c r="EW244" s="230"/>
      <c r="EX244" s="229"/>
      <c r="EY244" s="230"/>
      <c r="EZ244" s="230"/>
      <c r="FA244" s="229"/>
      <c r="FB244" s="230"/>
      <c r="FC244" s="230"/>
      <c r="FD244" s="232"/>
      <c r="FE244" s="232"/>
      <c r="FF244" s="232"/>
      <c r="FG244" s="232"/>
      <c r="FH244" s="232"/>
      <c r="FI244" s="232"/>
      <c r="FJ244" s="232"/>
      <c r="FK244" s="232"/>
      <c r="FL244" s="232"/>
      <c r="FM244" s="232"/>
      <c r="FN244" s="232"/>
      <c r="FO244" s="232"/>
      <c r="FP244" s="232"/>
      <c r="FQ244" s="232"/>
      <c r="FR244" s="232"/>
      <c r="FS244" s="232"/>
      <c r="FT244" s="232"/>
      <c r="FU244" s="232"/>
      <c r="FV244" s="232"/>
      <c r="FW244" s="232"/>
      <c r="FX244" s="232"/>
      <c r="FY244" s="232"/>
      <c r="FZ244" s="232"/>
      <c r="GA244" s="232"/>
      <c r="GB244" s="232"/>
      <c r="GC244" s="232"/>
      <c r="GD244" s="232"/>
      <c r="GE244" s="232"/>
      <c r="GF244" s="232"/>
      <c r="GG244" s="232"/>
      <c r="GH244" s="232"/>
      <c r="GI244" s="232"/>
      <c r="GJ244" s="232"/>
      <c r="GK244" s="232"/>
      <c r="GL244" s="232"/>
      <c r="GM244" s="232"/>
      <c r="GN244" s="232"/>
      <c r="GO244" s="232"/>
      <c r="GP244" s="232"/>
      <c r="GQ244" s="232"/>
      <c r="GR244" s="232"/>
      <c r="GS244" s="232"/>
      <c r="GT244" s="233"/>
      <c r="GU244" s="234"/>
      <c r="GV244" s="234"/>
      <c r="GW244" s="234"/>
      <c r="GX244" s="234"/>
      <c r="GY244" s="234"/>
      <c r="GZ244" s="233"/>
      <c r="HA244" s="233"/>
      <c r="HB244" s="233"/>
      <c r="HC244" s="234"/>
      <c r="HD244" s="234"/>
      <c r="HE244" s="234"/>
      <c r="HF244" s="233"/>
      <c r="HG244" s="233"/>
      <c r="HH244" s="233"/>
      <c r="HI244" s="233"/>
      <c r="HJ244" s="235"/>
      <c r="HK244" s="235"/>
      <c r="HL244" s="235"/>
      <c r="HM244" s="235"/>
      <c r="HN244" s="235"/>
      <c r="HO244" s="235"/>
      <c r="HP244" s="235"/>
      <c r="HQ244" s="235"/>
      <c r="HR244" s="235"/>
      <c r="HS244" s="235"/>
      <c r="HT244" s="235"/>
      <c r="HU244" s="235"/>
      <c r="HV244" s="235"/>
      <c r="HW244" s="235"/>
      <c r="HX244" s="240"/>
      <c r="HY244" s="241"/>
      <c r="HZ244" s="242"/>
      <c r="IB244" s="244"/>
      <c r="IE244" s="31"/>
      <c r="IG244" s="244"/>
      <c r="IH244" s="245"/>
      <c r="II244" s="245"/>
    </row>
    <row r="245" spans="1:243" s="243" customFormat="1" ht="17.45" hidden="1" customHeight="1">
      <c r="A245" s="236"/>
      <c r="B245" s="237"/>
      <c r="C245" s="246"/>
      <c r="D245" s="247"/>
      <c r="E245" s="248"/>
      <c r="F245" s="249"/>
      <c r="G245" s="249"/>
      <c r="H245" s="249"/>
      <c r="I245" s="249"/>
      <c r="J245" s="249"/>
      <c r="K245" s="220"/>
      <c r="L245" s="220"/>
      <c r="M245" s="220"/>
      <c r="N245" s="220"/>
      <c r="O245" s="221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1"/>
      <c r="AW245" s="221"/>
      <c r="AX245" s="221"/>
      <c r="AY245" s="222"/>
      <c r="AZ245" s="223"/>
      <c r="BA245" s="224"/>
      <c r="BB245" s="225"/>
      <c r="BC245" s="224"/>
      <c r="BD245" s="224"/>
      <c r="BE245" s="224"/>
      <c r="BF245" s="224"/>
      <c r="BG245" s="224"/>
      <c r="BH245" s="224"/>
      <c r="BI245" s="224"/>
      <c r="BJ245" s="224"/>
      <c r="BK245" s="224"/>
      <c r="BL245" s="224"/>
      <c r="BM245" s="224"/>
      <c r="BN245" s="224"/>
      <c r="BO245" s="224"/>
      <c r="BP245" s="224"/>
      <c r="BQ245" s="224"/>
      <c r="BR245" s="224"/>
      <c r="BS245" s="224"/>
      <c r="BT245" s="224"/>
      <c r="BU245" s="224"/>
      <c r="BV245" s="224"/>
      <c r="BW245" s="224"/>
      <c r="BX245" s="224"/>
      <c r="BY245" s="224"/>
      <c r="BZ245" s="224"/>
      <c r="CA245" s="224"/>
      <c r="CB245" s="224"/>
      <c r="CC245" s="226"/>
      <c r="CD245" s="226"/>
      <c r="CE245" s="226"/>
      <c r="CF245" s="226"/>
      <c r="CG245" s="226"/>
      <c r="CH245" s="226"/>
      <c r="CI245" s="227"/>
      <c r="CJ245" s="226"/>
      <c r="CK245" s="226"/>
      <c r="CL245" s="226"/>
      <c r="CM245" s="226"/>
      <c r="CN245" s="226"/>
      <c r="CO245" s="226"/>
      <c r="CP245" s="226"/>
      <c r="CQ245" s="226"/>
      <c r="CR245" s="226"/>
      <c r="CS245" s="226"/>
      <c r="CT245" s="226"/>
      <c r="CU245" s="226"/>
      <c r="CV245" s="226"/>
      <c r="CW245" s="226"/>
      <c r="CX245" s="226"/>
      <c r="CY245" s="226"/>
      <c r="CZ245" s="226"/>
      <c r="DA245" s="226"/>
      <c r="DB245" s="226"/>
      <c r="DC245" s="226"/>
      <c r="DD245" s="226"/>
      <c r="DE245" s="226"/>
      <c r="DF245" s="226"/>
      <c r="DG245" s="226"/>
      <c r="DH245" s="226"/>
      <c r="DI245" s="226"/>
      <c r="DJ245" s="226"/>
      <c r="DK245" s="226"/>
      <c r="DL245" s="226"/>
      <c r="DM245" s="226"/>
      <c r="DN245" s="226"/>
      <c r="DO245" s="226"/>
      <c r="DP245" s="226"/>
      <c r="DQ245" s="238"/>
      <c r="DR245" s="239"/>
      <c r="DS245" s="228"/>
      <c r="DT245" s="228"/>
      <c r="DU245" s="228"/>
      <c r="DV245" s="228"/>
      <c r="DW245" s="228"/>
      <c r="DX245" s="228"/>
      <c r="DY245" s="228"/>
      <c r="DZ245" s="228"/>
      <c r="EA245" s="228"/>
      <c r="EB245" s="228"/>
      <c r="EC245" s="228"/>
      <c r="ED245" s="228"/>
      <c r="EE245" s="228"/>
      <c r="EF245" s="228"/>
      <c r="EG245" s="228"/>
      <c r="EH245" s="228"/>
      <c r="EI245" s="228"/>
      <c r="EJ245" s="228"/>
      <c r="EK245" s="228"/>
      <c r="EL245" s="229"/>
      <c r="EM245" s="230"/>
      <c r="EN245" s="230"/>
      <c r="EO245" s="229"/>
      <c r="EP245" s="230"/>
      <c r="EQ245" s="231"/>
      <c r="ER245" s="229"/>
      <c r="ES245" s="230"/>
      <c r="ET245" s="230"/>
      <c r="EU245" s="229"/>
      <c r="EV245" s="230"/>
      <c r="EW245" s="230"/>
      <c r="EX245" s="229"/>
      <c r="EY245" s="230"/>
      <c r="EZ245" s="230"/>
      <c r="FA245" s="229"/>
      <c r="FB245" s="230"/>
      <c r="FC245" s="230"/>
      <c r="FD245" s="232"/>
      <c r="FE245" s="232"/>
      <c r="FF245" s="232"/>
      <c r="FG245" s="232"/>
      <c r="FH245" s="232"/>
      <c r="FI245" s="232"/>
      <c r="FJ245" s="232"/>
      <c r="FK245" s="232"/>
      <c r="FL245" s="232"/>
      <c r="FM245" s="232"/>
      <c r="FN245" s="232"/>
      <c r="FO245" s="232"/>
      <c r="FP245" s="232"/>
      <c r="FQ245" s="232"/>
      <c r="FR245" s="232"/>
      <c r="FS245" s="232"/>
      <c r="FT245" s="232"/>
      <c r="FU245" s="232"/>
      <c r="FV245" s="232"/>
      <c r="FW245" s="232"/>
      <c r="FX245" s="232"/>
      <c r="FY245" s="232"/>
      <c r="FZ245" s="232"/>
      <c r="GA245" s="232"/>
      <c r="GB245" s="232"/>
      <c r="GC245" s="232"/>
      <c r="GD245" s="232"/>
      <c r="GE245" s="232"/>
      <c r="GF245" s="232"/>
      <c r="GG245" s="232"/>
      <c r="GH245" s="232"/>
      <c r="GI245" s="232"/>
      <c r="GJ245" s="232"/>
      <c r="GK245" s="232"/>
      <c r="GL245" s="232"/>
      <c r="GM245" s="232"/>
      <c r="GN245" s="232"/>
      <c r="GO245" s="232"/>
      <c r="GP245" s="232"/>
      <c r="GQ245" s="232"/>
      <c r="GR245" s="232"/>
      <c r="GS245" s="232"/>
      <c r="GT245" s="233"/>
      <c r="GU245" s="234"/>
      <c r="GV245" s="234"/>
      <c r="GW245" s="234"/>
      <c r="GX245" s="234"/>
      <c r="GY245" s="234"/>
      <c r="GZ245" s="233"/>
      <c r="HA245" s="233"/>
      <c r="HB245" s="233"/>
      <c r="HC245" s="234"/>
      <c r="HD245" s="234"/>
      <c r="HE245" s="234"/>
      <c r="HF245" s="233"/>
      <c r="HG245" s="233"/>
      <c r="HH245" s="233"/>
      <c r="HI245" s="233"/>
      <c r="HJ245" s="235"/>
      <c r="HK245" s="235"/>
      <c r="HL245" s="235"/>
      <c r="HM245" s="235"/>
      <c r="HN245" s="235"/>
      <c r="HO245" s="235"/>
      <c r="HP245" s="235"/>
      <c r="HQ245" s="235"/>
      <c r="HR245" s="235"/>
      <c r="HS245" s="235"/>
      <c r="HT245" s="235"/>
      <c r="HU245" s="235"/>
      <c r="HV245" s="235"/>
      <c r="HW245" s="235"/>
      <c r="HX245" s="240"/>
      <c r="HY245" s="241"/>
      <c r="HZ245" s="242"/>
      <c r="IB245" s="244"/>
      <c r="IE245" s="31"/>
      <c r="IG245" s="244"/>
      <c r="IH245" s="245"/>
      <c r="II245" s="245"/>
    </row>
    <row r="246" spans="1:243" s="243" customFormat="1" ht="17.45" hidden="1" customHeight="1">
      <c r="A246" s="236"/>
      <c r="B246" s="237"/>
      <c r="C246" s="246"/>
      <c r="D246" s="247"/>
      <c r="E246" s="248"/>
      <c r="F246" s="249"/>
      <c r="G246" s="249"/>
      <c r="H246" s="249"/>
      <c r="I246" s="249"/>
      <c r="J246" s="249"/>
      <c r="K246" s="220"/>
      <c r="L246" s="220"/>
      <c r="M246" s="220"/>
      <c r="N246" s="220"/>
      <c r="O246" s="221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1"/>
      <c r="AW246" s="221"/>
      <c r="AX246" s="221"/>
      <c r="AY246" s="222"/>
      <c r="AZ246" s="223"/>
      <c r="BA246" s="224"/>
      <c r="BB246" s="225"/>
      <c r="BC246" s="224"/>
      <c r="BD246" s="224"/>
      <c r="BE246" s="224"/>
      <c r="BF246" s="224"/>
      <c r="BG246" s="224"/>
      <c r="BH246" s="224"/>
      <c r="BI246" s="224"/>
      <c r="BJ246" s="224"/>
      <c r="BK246" s="224"/>
      <c r="BL246" s="224"/>
      <c r="BM246" s="224"/>
      <c r="BN246" s="224"/>
      <c r="BO246" s="224"/>
      <c r="BP246" s="224"/>
      <c r="BQ246" s="224"/>
      <c r="BR246" s="224"/>
      <c r="BS246" s="224"/>
      <c r="BT246" s="224"/>
      <c r="BU246" s="224"/>
      <c r="BV246" s="224"/>
      <c r="BW246" s="224"/>
      <c r="BX246" s="224"/>
      <c r="BY246" s="224"/>
      <c r="BZ246" s="224"/>
      <c r="CA246" s="224"/>
      <c r="CB246" s="224"/>
      <c r="CC246" s="226"/>
      <c r="CD246" s="226"/>
      <c r="CE246" s="226"/>
      <c r="CF246" s="226"/>
      <c r="CG246" s="226"/>
      <c r="CH246" s="226"/>
      <c r="CI246" s="227"/>
      <c r="CJ246" s="226"/>
      <c r="CK246" s="226"/>
      <c r="CL246" s="226"/>
      <c r="CM246" s="226"/>
      <c r="CN246" s="226"/>
      <c r="CO246" s="226"/>
      <c r="CP246" s="226"/>
      <c r="CQ246" s="226"/>
      <c r="CR246" s="226"/>
      <c r="CS246" s="226"/>
      <c r="CT246" s="226"/>
      <c r="CU246" s="226"/>
      <c r="CV246" s="226"/>
      <c r="CW246" s="226"/>
      <c r="CX246" s="226"/>
      <c r="CY246" s="226"/>
      <c r="CZ246" s="226"/>
      <c r="DA246" s="226"/>
      <c r="DB246" s="226"/>
      <c r="DC246" s="226"/>
      <c r="DD246" s="226"/>
      <c r="DE246" s="226"/>
      <c r="DF246" s="226"/>
      <c r="DG246" s="226"/>
      <c r="DH246" s="226"/>
      <c r="DI246" s="226"/>
      <c r="DJ246" s="226"/>
      <c r="DK246" s="226"/>
      <c r="DL246" s="226"/>
      <c r="DM246" s="226"/>
      <c r="DN246" s="226"/>
      <c r="DO246" s="226"/>
      <c r="DP246" s="226"/>
      <c r="DQ246" s="238"/>
      <c r="DR246" s="239"/>
      <c r="DS246" s="228"/>
      <c r="DT246" s="228"/>
      <c r="DU246" s="228"/>
      <c r="DV246" s="228"/>
      <c r="DW246" s="228"/>
      <c r="DX246" s="228"/>
      <c r="DY246" s="228"/>
      <c r="DZ246" s="228"/>
      <c r="EA246" s="228"/>
      <c r="EB246" s="228"/>
      <c r="EC246" s="228"/>
      <c r="ED246" s="228"/>
      <c r="EE246" s="228"/>
      <c r="EF246" s="228"/>
      <c r="EG246" s="228"/>
      <c r="EH246" s="228"/>
      <c r="EI246" s="228"/>
      <c r="EJ246" s="228"/>
      <c r="EK246" s="228"/>
      <c r="EL246" s="229"/>
      <c r="EM246" s="230"/>
      <c r="EN246" s="230"/>
      <c r="EO246" s="229"/>
      <c r="EP246" s="230"/>
      <c r="EQ246" s="231"/>
      <c r="ER246" s="229"/>
      <c r="ES246" s="230"/>
      <c r="ET246" s="230"/>
      <c r="EU246" s="229"/>
      <c r="EV246" s="230"/>
      <c r="EW246" s="230"/>
      <c r="EX246" s="229"/>
      <c r="EY246" s="230"/>
      <c r="EZ246" s="230"/>
      <c r="FA246" s="229"/>
      <c r="FB246" s="230"/>
      <c r="FC246" s="230"/>
      <c r="FD246" s="232"/>
      <c r="FE246" s="232"/>
      <c r="FF246" s="232"/>
      <c r="FG246" s="232"/>
      <c r="FH246" s="232"/>
      <c r="FI246" s="232"/>
      <c r="FJ246" s="232"/>
      <c r="FK246" s="232"/>
      <c r="FL246" s="232"/>
      <c r="FM246" s="232"/>
      <c r="FN246" s="232"/>
      <c r="FO246" s="232"/>
      <c r="FP246" s="232"/>
      <c r="FQ246" s="232"/>
      <c r="FR246" s="232"/>
      <c r="FS246" s="232"/>
      <c r="FT246" s="232"/>
      <c r="FU246" s="232"/>
      <c r="FV246" s="232"/>
      <c r="FW246" s="232"/>
      <c r="FX246" s="232"/>
      <c r="FY246" s="232"/>
      <c r="FZ246" s="232"/>
      <c r="GA246" s="232"/>
      <c r="GB246" s="232"/>
      <c r="GC246" s="232"/>
      <c r="GD246" s="232"/>
      <c r="GE246" s="232"/>
      <c r="GF246" s="232"/>
      <c r="GG246" s="232"/>
      <c r="GH246" s="232"/>
      <c r="GI246" s="232"/>
      <c r="GJ246" s="232"/>
      <c r="GK246" s="232"/>
      <c r="GL246" s="232"/>
      <c r="GM246" s="232"/>
      <c r="GN246" s="232"/>
      <c r="GO246" s="232"/>
      <c r="GP246" s="232"/>
      <c r="GQ246" s="232"/>
      <c r="GR246" s="232"/>
      <c r="GS246" s="232"/>
      <c r="GT246" s="233"/>
      <c r="GU246" s="234"/>
      <c r="GV246" s="234"/>
      <c r="GW246" s="234"/>
      <c r="GX246" s="234"/>
      <c r="GY246" s="234"/>
      <c r="GZ246" s="233"/>
      <c r="HA246" s="233"/>
      <c r="HB246" s="233"/>
      <c r="HC246" s="234"/>
      <c r="HD246" s="234"/>
      <c r="HE246" s="234"/>
      <c r="HF246" s="233"/>
      <c r="HG246" s="233"/>
      <c r="HH246" s="233"/>
      <c r="HI246" s="233"/>
      <c r="HJ246" s="235"/>
      <c r="HK246" s="235"/>
      <c r="HL246" s="235"/>
      <c r="HM246" s="235"/>
      <c r="HN246" s="235"/>
      <c r="HO246" s="235"/>
      <c r="HP246" s="235"/>
      <c r="HQ246" s="235"/>
      <c r="HR246" s="235"/>
      <c r="HS246" s="235"/>
      <c r="HT246" s="235"/>
      <c r="HU246" s="235"/>
      <c r="HV246" s="235"/>
      <c r="HW246" s="235"/>
      <c r="HX246" s="240"/>
      <c r="HY246" s="241"/>
      <c r="HZ246" s="242"/>
      <c r="IB246" s="244"/>
      <c r="IE246" s="31"/>
      <c r="IG246" s="244"/>
      <c r="IH246" s="245"/>
      <c r="II246" s="245"/>
    </row>
    <row r="247" spans="1:243" s="243" customFormat="1" ht="17.45" hidden="1" customHeight="1">
      <c r="A247" s="236"/>
      <c r="B247" s="237"/>
      <c r="C247" s="246"/>
      <c r="D247" s="247"/>
      <c r="E247" s="248"/>
      <c r="F247" s="249"/>
      <c r="G247" s="249"/>
      <c r="H247" s="249"/>
      <c r="I247" s="249"/>
      <c r="J247" s="249"/>
      <c r="K247" s="220"/>
      <c r="L247" s="220"/>
      <c r="M247" s="220"/>
      <c r="N247" s="220"/>
      <c r="O247" s="221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1"/>
      <c r="AW247" s="221"/>
      <c r="AX247" s="221"/>
      <c r="AY247" s="222"/>
      <c r="AZ247" s="223"/>
      <c r="BA247" s="224"/>
      <c r="BB247" s="225"/>
      <c r="BC247" s="224"/>
      <c r="BD247" s="224"/>
      <c r="BE247" s="224"/>
      <c r="BF247" s="224"/>
      <c r="BG247" s="224"/>
      <c r="BH247" s="224"/>
      <c r="BI247" s="224"/>
      <c r="BJ247" s="224"/>
      <c r="BK247" s="224"/>
      <c r="BL247" s="224"/>
      <c r="BM247" s="224"/>
      <c r="BN247" s="224"/>
      <c r="BO247" s="224"/>
      <c r="BP247" s="224"/>
      <c r="BQ247" s="224"/>
      <c r="BR247" s="224"/>
      <c r="BS247" s="224"/>
      <c r="BT247" s="224"/>
      <c r="BU247" s="224"/>
      <c r="BV247" s="224"/>
      <c r="BW247" s="224"/>
      <c r="BX247" s="224"/>
      <c r="BY247" s="224"/>
      <c r="BZ247" s="224"/>
      <c r="CA247" s="224"/>
      <c r="CB247" s="224"/>
      <c r="CC247" s="226"/>
      <c r="CD247" s="226"/>
      <c r="CE247" s="226"/>
      <c r="CF247" s="226"/>
      <c r="CG247" s="226"/>
      <c r="CH247" s="226"/>
      <c r="CI247" s="227"/>
      <c r="CJ247" s="226"/>
      <c r="CK247" s="226"/>
      <c r="CL247" s="226"/>
      <c r="CM247" s="226"/>
      <c r="CN247" s="226"/>
      <c r="CO247" s="226"/>
      <c r="CP247" s="226"/>
      <c r="CQ247" s="226"/>
      <c r="CR247" s="226"/>
      <c r="CS247" s="226"/>
      <c r="CT247" s="226"/>
      <c r="CU247" s="226"/>
      <c r="CV247" s="226"/>
      <c r="CW247" s="226"/>
      <c r="CX247" s="226"/>
      <c r="CY247" s="226"/>
      <c r="CZ247" s="226"/>
      <c r="DA247" s="226"/>
      <c r="DB247" s="226"/>
      <c r="DC247" s="226"/>
      <c r="DD247" s="226"/>
      <c r="DE247" s="226"/>
      <c r="DF247" s="226"/>
      <c r="DG247" s="226"/>
      <c r="DH247" s="226"/>
      <c r="DI247" s="226"/>
      <c r="DJ247" s="226"/>
      <c r="DK247" s="226"/>
      <c r="DL247" s="226"/>
      <c r="DM247" s="226"/>
      <c r="DN247" s="226"/>
      <c r="DO247" s="226"/>
      <c r="DP247" s="226"/>
      <c r="DQ247" s="238"/>
      <c r="DR247" s="239"/>
      <c r="DS247" s="228"/>
      <c r="DT247" s="228"/>
      <c r="DU247" s="228"/>
      <c r="DV247" s="228"/>
      <c r="DW247" s="228"/>
      <c r="DX247" s="228"/>
      <c r="DY247" s="228"/>
      <c r="DZ247" s="228"/>
      <c r="EA247" s="228"/>
      <c r="EB247" s="228"/>
      <c r="EC247" s="228"/>
      <c r="ED247" s="228"/>
      <c r="EE247" s="228"/>
      <c r="EF247" s="228"/>
      <c r="EG247" s="228"/>
      <c r="EH247" s="228"/>
      <c r="EI247" s="228"/>
      <c r="EJ247" s="228"/>
      <c r="EK247" s="228"/>
      <c r="EL247" s="229"/>
      <c r="EM247" s="230"/>
      <c r="EN247" s="230"/>
      <c r="EO247" s="229"/>
      <c r="EP247" s="230"/>
      <c r="EQ247" s="231"/>
      <c r="ER247" s="229"/>
      <c r="ES247" s="230"/>
      <c r="ET247" s="230"/>
      <c r="EU247" s="229"/>
      <c r="EV247" s="230"/>
      <c r="EW247" s="230"/>
      <c r="EX247" s="229"/>
      <c r="EY247" s="230"/>
      <c r="EZ247" s="230"/>
      <c r="FA247" s="229"/>
      <c r="FB247" s="230"/>
      <c r="FC247" s="230"/>
      <c r="FD247" s="232"/>
      <c r="FE247" s="232"/>
      <c r="FF247" s="232"/>
      <c r="FG247" s="232"/>
      <c r="FH247" s="232"/>
      <c r="FI247" s="232"/>
      <c r="FJ247" s="232"/>
      <c r="FK247" s="232"/>
      <c r="FL247" s="232"/>
      <c r="FM247" s="232"/>
      <c r="FN247" s="232"/>
      <c r="FO247" s="232"/>
      <c r="FP247" s="232"/>
      <c r="FQ247" s="232"/>
      <c r="FR247" s="232"/>
      <c r="FS247" s="232"/>
      <c r="FT247" s="232"/>
      <c r="FU247" s="232"/>
      <c r="FV247" s="232"/>
      <c r="FW247" s="232"/>
      <c r="FX247" s="232"/>
      <c r="FY247" s="232"/>
      <c r="FZ247" s="232"/>
      <c r="GA247" s="232"/>
      <c r="GB247" s="232"/>
      <c r="GC247" s="232"/>
      <c r="GD247" s="232"/>
      <c r="GE247" s="232"/>
      <c r="GF247" s="232"/>
      <c r="GG247" s="232"/>
      <c r="GH247" s="232"/>
      <c r="GI247" s="232"/>
      <c r="GJ247" s="232"/>
      <c r="GK247" s="232"/>
      <c r="GL247" s="232"/>
      <c r="GM247" s="232"/>
      <c r="GN247" s="232"/>
      <c r="GO247" s="232"/>
      <c r="GP247" s="232"/>
      <c r="GQ247" s="232"/>
      <c r="GR247" s="232"/>
      <c r="GS247" s="232"/>
      <c r="GT247" s="233"/>
      <c r="GU247" s="234"/>
      <c r="GV247" s="234"/>
      <c r="GW247" s="234"/>
      <c r="GX247" s="234"/>
      <c r="GY247" s="234"/>
      <c r="GZ247" s="233"/>
      <c r="HA247" s="233"/>
      <c r="HB247" s="233"/>
      <c r="HC247" s="234"/>
      <c r="HD247" s="234"/>
      <c r="HE247" s="234"/>
      <c r="HF247" s="233"/>
      <c r="HG247" s="233"/>
      <c r="HH247" s="233"/>
      <c r="HI247" s="233"/>
      <c r="HJ247" s="235"/>
      <c r="HK247" s="235"/>
      <c r="HL247" s="235"/>
      <c r="HM247" s="235"/>
      <c r="HN247" s="235"/>
      <c r="HO247" s="235"/>
      <c r="HP247" s="235"/>
      <c r="HQ247" s="235"/>
      <c r="HR247" s="235"/>
      <c r="HS247" s="235"/>
      <c r="HT247" s="235"/>
      <c r="HU247" s="235"/>
      <c r="HV247" s="235"/>
      <c r="HW247" s="235"/>
      <c r="HX247" s="240"/>
      <c r="HY247" s="241"/>
      <c r="HZ247" s="242"/>
      <c r="IB247" s="244"/>
      <c r="IE247" s="31"/>
      <c r="IG247" s="244"/>
      <c r="IH247" s="245"/>
      <c r="II247" s="245"/>
    </row>
    <row r="248" spans="1:243" s="243" customFormat="1" ht="17.45" hidden="1" customHeight="1">
      <c r="A248" s="236"/>
      <c r="B248" s="237"/>
      <c r="C248" s="246"/>
      <c r="D248" s="247"/>
      <c r="E248" s="248"/>
      <c r="F248" s="249"/>
      <c r="G248" s="249"/>
      <c r="H248" s="249"/>
      <c r="I248" s="249"/>
      <c r="J248" s="249"/>
      <c r="K248" s="220"/>
      <c r="L248" s="220"/>
      <c r="M248" s="220"/>
      <c r="N248" s="220"/>
      <c r="O248" s="221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1"/>
      <c r="AW248" s="221"/>
      <c r="AX248" s="221"/>
      <c r="AY248" s="222"/>
      <c r="AZ248" s="223"/>
      <c r="BA248" s="224"/>
      <c r="BB248" s="225"/>
      <c r="BC248" s="224"/>
      <c r="BD248" s="224"/>
      <c r="BE248" s="224"/>
      <c r="BF248" s="224"/>
      <c r="BG248" s="224"/>
      <c r="BH248" s="224"/>
      <c r="BI248" s="224"/>
      <c r="BJ248" s="224"/>
      <c r="BK248" s="224"/>
      <c r="BL248" s="224"/>
      <c r="BM248" s="224"/>
      <c r="BN248" s="224"/>
      <c r="BO248" s="224"/>
      <c r="BP248" s="224"/>
      <c r="BQ248" s="224"/>
      <c r="BR248" s="224"/>
      <c r="BS248" s="224"/>
      <c r="BT248" s="224"/>
      <c r="BU248" s="224"/>
      <c r="BV248" s="224"/>
      <c r="BW248" s="224"/>
      <c r="BX248" s="224"/>
      <c r="BY248" s="224"/>
      <c r="BZ248" s="224"/>
      <c r="CA248" s="224"/>
      <c r="CB248" s="224"/>
      <c r="CC248" s="226"/>
      <c r="CD248" s="226"/>
      <c r="CE248" s="226"/>
      <c r="CF248" s="226"/>
      <c r="CG248" s="226"/>
      <c r="CH248" s="226"/>
      <c r="CI248" s="227"/>
      <c r="CJ248" s="226"/>
      <c r="CK248" s="226"/>
      <c r="CL248" s="226"/>
      <c r="CM248" s="226"/>
      <c r="CN248" s="226"/>
      <c r="CO248" s="226"/>
      <c r="CP248" s="226"/>
      <c r="CQ248" s="226"/>
      <c r="CR248" s="226"/>
      <c r="CS248" s="226"/>
      <c r="CT248" s="226"/>
      <c r="CU248" s="226"/>
      <c r="CV248" s="226"/>
      <c r="CW248" s="226"/>
      <c r="CX248" s="226"/>
      <c r="CY248" s="226"/>
      <c r="CZ248" s="226"/>
      <c r="DA248" s="226"/>
      <c r="DB248" s="226"/>
      <c r="DC248" s="226"/>
      <c r="DD248" s="226"/>
      <c r="DE248" s="226"/>
      <c r="DF248" s="226"/>
      <c r="DG248" s="226"/>
      <c r="DH248" s="226"/>
      <c r="DI248" s="226"/>
      <c r="DJ248" s="226"/>
      <c r="DK248" s="226"/>
      <c r="DL248" s="226"/>
      <c r="DM248" s="226"/>
      <c r="DN248" s="226"/>
      <c r="DO248" s="226"/>
      <c r="DP248" s="226"/>
      <c r="DQ248" s="238"/>
      <c r="DR248" s="239"/>
      <c r="DS248" s="228"/>
      <c r="DT248" s="228"/>
      <c r="DU248" s="228"/>
      <c r="DV248" s="228"/>
      <c r="DW248" s="228"/>
      <c r="DX248" s="228"/>
      <c r="DY248" s="228"/>
      <c r="DZ248" s="228"/>
      <c r="EA248" s="228"/>
      <c r="EB248" s="228"/>
      <c r="EC248" s="228"/>
      <c r="ED248" s="228"/>
      <c r="EE248" s="228"/>
      <c r="EF248" s="228"/>
      <c r="EG248" s="228"/>
      <c r="EH248" s="228"/>
      <c r="EI248" s="228"/>
      <c r="EJ248" s="228"/>
      <c r="EK248" s="228"/>
      <c r="EL248" s="229"/>
      <c r="EM248" s="230"/>
      <c r="EN248" s="230"/>
      <c r="EO248" s="229"/>
      <c r="EP248" s="230"/>
      <c r="EQ248" s="231"/>
      <c r="ER248" s="229"/>
      <c r="ES248" s="230"/>
      <c r="ET248" s="230"/>
      <c r="EU248" s="229"/>
      <c r="EV248" s="230"/>
      <c r="EW248" s="230"/>
      <c r="EX248" s="229"/>
      <c r="EY248" s="230"/>
      <c r="EZ248" s="230"/>
      <c r="FA248" s="229"/>
      <c r="FB248" s="230"/>
      <c r="FC248" s="230"/>
      <c r="FD248" s="232"/>
      <c r="FE248" s="232"/>
      <c r="FF248" s="232"/>
      <c r="FG248" s="232"/>
      <c r="FH248" s="232"/>
      <c r="FI248" s="232"/>
      <c r="FJ248" s="232"/>
      <c r="FK248" s="232"/>
      <c r="FL248" s="232"/>
      <c r="FM248" s="232"/>
      <c r="FN248" s="232"/>
      <c r="FO248" s="232"/>
      <c r="FP248" s="232"/>
      <c r="FQ248" s="232"/>
      <c r="FR248" s="232"/>
      <c r="FS248" s="232"/>
      <c r="FT248" s="232"/>
      <c r="FU248" s="232"/>
      <c r="FV248" s="232"/>
      <c r="FW248" s="232"/>
      <c r="FX248" s="232"/>
      <c r="FY248" s="232"/>
      <c r="FZ248" s="232"/>
      <c r="GA248" s="232"/>
      <c r="GB248" s="232"/>
      <c r="GC248" s="232"/>
      <c r="GD248" s="232"/>
      <c r="GE248" s="232"/>
      <c r="GF248" s="232"/>
      <c r="GG248" s="232"/>
      <c r="GH248" s="232"/>
      <c r="GI248" s="232"/>
      <c r="GJ248" s="232"/>
      <c r="GK248" s="232"/>
      <c r="GL248" s="232"/>
      <c r="GM248" s="232"/>
      <c r="GN248" s="232"/>
      <c r="GO248" s="232"/>
      <c r="GP248" s="232"/>
      <c r="GQ248" s="232"/>
      <c r="GR248" s="232"/>
      <c r="GS248" s="232"/>
      <c r="GT248" s="233"/>
      <c r="GU248" s="234"/>
      <c r="GV248" s="234"/>
      <c r="GW248" s="234"/>
      <c r="GX248" s="234"/>
      <c r="GY248" s="234"/>
      <c r="GZ248" s="233"/>
      <c r="HA248" s="233"/>
      <c r="HB248" s="233"/>
      <c r="HC248" s="234"/>
      <c r="HD248" s="234"/>
      <c r="HE248" s="234"/>
      <c r="HF248" s="233"/>
      <c r="HG248" s="233"/>
      <c r="HH248" s="233"/>
      <c r="HI248" s="233"/>
      <c r="HJ248" s="235"/>
      <c r="HK248" s="235"/>
      <c r="HL248" s="235"/>
      <c r="HM248" s="235"/>
      <c r="HN248" s="235"/>
      <c r="HO248" s="235"/>
      <c r="HP248" s="235"/>
      <c r="HQ248" s="235"/>
      <c r="HR248" s="235"/>
      <c r="HS248" s="235"/>
      <c r="HT248" s="235"/>
      <c r="HU248" s="235"/>
      <c r="HV248" s="235"/>
      <c r="HW248" s="235"/>
      <c r="HX248" s="240"/>
      <c r="HY248" s="241"/>
      <c r="HZ248" s="242"/>
      <c r="IB248" s="244"/>
      <c r="IE248" s="31"/>
      <c r="IG248" s="244"/>
      <c r="IH248" s="245"/>
      <c r="II248" s="245"/>
    </row>
    <row r="249" spans="1:243" s="243" customFormat="1" ht="17.45" hidden="1" customHeight="1">
      <c r="A249" s="236"/>
      <c r="B249" s="237"/>
      <c r="C249" s="246"/>
      <c r="D249" s="247"/>
      <c r="E249" s="248"/>
      <c r="F249" s="249"/>
      <c r="G249" s="249"/>
      <c r="H249" s="249"/>
      <c r="I249" s="249"/>
      <c r="J249" s="249"/>
      <c r="K249" s="220"/>
      <c r="L249" s="220"/>
      <c r="M249" s="220"/>
      <c r="N249" s="220"/>
      <c r="O249" s="221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1"/>
      <c r="AW249" s="221"/>
      <c r="AX249" s="221"/>
      <c r="AY249" s="222"/>
      <c r="AZ249" s="223"/>
      <c r="BA249" s="224"/>
      <c r="BB249" s="225"/>
      <c r="BC249" s="224"/>
      <c r="BD249" s="224"/>
      <c r="BE249" s="224"/>
      <c r="BF249" s="224"/>
      <c r="BG249" s="224"/>
      <c r="BH249" s="224"/>
      <c r="BI249" s="224"/>
      <c r="BJ249" s="224"/>
      <c r="BK249" s="224"/>
      <c r="BL249" s="224"/>
      <c r="BM249" s="224"/>
      <c r="BN249" s="224"/>
      <c r="BO249" s="224"/>
      <c r="BP249" s="224"/>
      <c r="BQ249" s="224"/>
      <c r="BR249" s="224"/>
      <c r="BS249" s="224"/>
      <c r="BT249" s="224"/>
      <c r="BU249" s="224"/>
      <c r="BV249" s="224"/>
      <c r="BW249" s="224"/>
      <c r="BX249" s="224"/>
      <c r="BY249" s="224"/>
      <c r="BZ249" s="224"/>
      <c r="CA249" s="224"/>
      <c r="CB249" s="224"/>
      <c r="CC249" s="226"/>
      <c r="CD249" s="226"/>
      <c r="CE249" s="226"/>
      <c r="CF249" s="226"/>
      <c r="CG249" s="226"/>
      <c r="CH249" s="226"/>
      <c r="CI249" s="227"/>
      <c r="CJ249" s="226"/>
      <c r="CK249" s="226"/>
      <c r="CL249" s="226"/>
      <c r="CM249" s="226"/>
      <c r="CN249" s="226"/>
      <c r="CO249" s="226"/>
      <c r="CP249" s="226"/>
      <c r="CQ249" s="226"/>
      <c r="CR249" s="226"/>
      <c r="CS249" s="226"/>
      <c r="CT249" s="226"/>
      <c r="CU249" s="226"/>
      <c r="CV249" s="226"/>
      <c r="CW249" s="226"/>
      <c r="CX249" s="226"/>
      <c r="CY249" s="226"/>
      <c r="CZ249" s="226"/>
      <c r="DA249" s="226"/>
      <c r="DB249" s="226"/>
      <c r="DC249" s="226"/>
      <c r="DD249" s="226"/>
      <c r="DE249" s="226"/>
      <c r="DF249" s="226"/>
      <c r="DG249" s="226"/>
      <c r="DH249" s="226"/>
      <c r="DI249" s="226"/>
      <c r="DJ249" s="226"/>
      <c r="DK249" s="226"/>
      <c r="DL249" s="226"/>
      <c r="DM249" s="226"/>
      <c r="DN249" s="226"/>
      <c r="DO249" s="226"/>
      <c r="DP249" s="226"/>
      <c r="DQ249" s="238"/>
      <c r="DR249" s="239"/>
      <c r="DS249" s="228"/>
      <c r="DT249" s="228"/>
      <c r="DU249" s="228"/>
      <c r="DV249" s="228"/>
      <c r="DW249" s="228"/>
      <c r="DX249" s="228"/>
      <c r="DY249" s="228"/>
      <c r="DZ249" s="228"/>
      <c r="EA249" s="228"/>
      <c r="EB249" s="228"/>
      <c r="EC249" s="228"/>
      <c r="ED249" s="228"/>
      <c r="EE249" s="228"/>
      <c r="EF249" s="228"/>
      <c r="EG249" s="228"/>
      <c r="EH249" s="228"/>
      <c r="EI249" s="228"/>
      <c r="EJ249" s="228"/>
      <c r="EK249" s="228"/>
      <c r="EL249" s="229"/>
      <c r="EM249" s="230"/>
      <c r="EN249" s="230"/>
      <c r="EO249" s="229"/>
      <c r="EP249" s="230"/>
      <c r="EQ249" s="231"/>
      <c r="ER249" s="229"/>
      <c r="ES249" s="230"/>
      <c r="ET249" s="230"/>
      <c r="EU249" s="229"/>
      <c r="EV249" s="230"/>
      <c r="EW249" s="230"/>
      <c r="EX249" s="229"/>
      <c r="EY249" s="230"/>
      <c r="EZ249" s="230"/>
      <c r="FA249" s="229"/>
      <c r="FB249" s="230"/>
      <c r="FC249" s="230"/>
      <c r="FD249" s="232"/>
      <c r="FE249" s="232"/>
      <c r="FF249" s="232"/>
      <c r="FG249" s="232"/>
      <c r="FH249" s="232"/>
      <c r="FI249" s="232"/>
      <c r="FJ249" s="232"/>
      <c r="FK249" s="232"/>
      <c r="FL249" s="232"/>
      <c r="FM249" s="232"/>
      <c r="FN249" s="232"/>
      <c r="FO249" s="232"/>
      <c r="FP249" s="232"/>
      <c r="FQ249" s="232"/>
      <c r="FR249" s="232"/>
      <c r="FS249" s="232"/>
      <c r="FT249" s="232"/>
      <c r="FU249" s="232"/>
      <c r="FV249" s="232"/>
      <c r="FW249" s="232"/>
      <c r="FX249" s="232"/>
      <c r="FY249" s="232"/>
      <c r="FZ249" s="232"/>
      <c r="GA249" s="232"/>
      <c r="GB249" s="232"/>
      <c r="GC249" s="232"/>
      <c r="GD249" s="232"/>
      <c r="GE249" s="232"/>
      <c r="GF249" s="232"/>
      <c r="GG249" s="232"/>
      <c r="GH249" s="232"/>
      <c r="GI249" s="232"/>
      <c r="GJ249" s="232"/>
      <c r="GK249" s="232"/>
      <c r="GL249" s="232"/>
      <c r="GM249" s="232"/>
      <c r="GN249" s="232"/>
      <c r="GO249" s="232"/>
      <c r="GP249" s="232"/>
      <c r="GQ249" s="232"/>
      <c r="GR249" s="232"/>
      <c r="GS249" s="232"/>
      <c r="GT249" s="233"/>
      <c r="GU249" s="234"/>
      <c r="GV249" s="234"/>
      <c r="GW249" s="234"/>
      <c r="GX249" s="234"/>
      <c r="GY249" s="234"/>
      <c r="GZ249" s="233"/>
      <c r="HA249" s="233"/>
      <c r="HB249" s="233"/>
      <c r="HC249" s="234"/>
      <c r="HD249" s="234"/>
      <c r="HE249" s="234"/>
      <c r="HF249" s="233"/>
      <c r="HG249" s="233"/>
      <c r="HH249" s="233"/>
      <c r="HI249" s="233"/>
      <c r="HJ249" s="235"/>
      <c r="HK249" s="235"/>
      <c r="HL249" s="235"/>
      <c r="HM249" s="235"/>
      <c r="HN249" s="235"/>
      <c r="HO249" s="235"/>
      <c r="HP249" s="235"/>
      <c r="HQ249" s="235"/>
      <c r="HR249" s="235"/>
      <c r="HS249" s="235"/>
      <c r="HT249" s="235"/>
      <c r="HU249" s="235"/>
      <c r="HV249" s="235"/>
      <c r="HW249" s="235"/>
      <c r="HX249" s="240"/>
      <c r="HY249" s="241"/>
      <c r="HZ249" s="242"/>
      <c r="IB249" s="244"/>
      <c r="IE249" s="31"/>
      <c r="IG249" s="244"/>
      <c r="IH249" s="245"/>
      <c r="II249" s="245"/>
    </row>
    <row r="250" spans="1:243" s="243" customFormat="1" ht="17.45" hidden="1" customHeight="1">
      <c r="A250" s="236"/>
      <c r="B250" s="237"/>
      <c r="C250" s="246"/>
      <c r="D250" s="247"/>
      <c r="E250" s="248"/>
      <c r="F250" s="249"/>
      <c r="G250" s="249"/>
      <c r="H250" s="249"/>
      <c r="I250" s="249"/>
      <c r="J250" s="249"/>
      <c r="K250" s="220"/>
      <c r="L250" s="220"/>
      <c r="M250" s="220"/>
      <c r="N250" s="220"/>
      <c r="O250" s="221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1"/>
      <c r="AW250" s="221"/>
      <c r="AX250" s="221"/>
      <c r="AY250" s="222"/>
      <c r="AZ250" s="223"/>
      <c r="BA250" s="224"/>
      <c r="BB250" s="225"/>
      <c r="BC250" s="224"/>
      <c r="BD250" s="224"/>
      <c r="BE250" s="224"/>
      <c r="BF250" s="224"/>
      <c r="BG250" s="224"/>
      <c r="BH250" s="224"/>
      <c r="BI250" s="224"/>
      <c r="BJ250" s="224"/>
      <c r="BK250" s="224"/>
      <c r="BL250" s="224"/>
      <c r="BM250" s="224"/>
      <c r="BN250" s="224"/>
      <c r="BO250" s="224"/>
      <c r="BP250" s="224"/>
      <c r="BQ250" s="224"/>
      <c r="BR250" s="224"/>
      <c r="BS250" s="224"/>
      <c r="BT250" s="224"/>
      <c r="BU250" s="224"/>
      <c r="BV250" s="224"/>
      <c r="BW250" s="224"/>
      <c r="BX250" s="224"/>
      <c r="BY250" s="224"/>
      <c r="BZ250" s="224"/>
      <c r="CA250" s="224"/>
      <c r="CB250" s="224"/>
      <c r="CC250" s="226"/>
      <c r="CD250" s="226"/>
      <c r="CE250" s="226"/>
      <c r="CF250" s="226"/>
      <c r="CG250" s="226"/>
      <c r="CH250" s="226"/>
      <c r="CI250" s="227"/>
      <c r="CJ250" s="226"/>
      <c r="CK250" s="226"/>
      <c r="CL250" s="226"/>
      <c r="CM250" s="226"/>
      <c r="CN250" s="226"/>
      <c r="CO250" s="226"/>
      <c r="CP250" s="226"/>
      <c r="CQ250" s="226"/>
      <c r="CR250" s="226"/>
      <c r="CS250" s="226"/>
      <c r="CT250" s="226"/>
      <c r="CU250" s="226"/>
      <c r="CV250" s="226"/>
      <c r="CW250" s="226"/>
      <c r="CX250" s="226"/>
      <c r="CY250" s="226"/>
      <c r="CZ250" s="226"/>
      <c r="DA250" s="226"/>
      <c r="DB250" s="226"/>
      <c r="DC250" s="226"/>
      <c r="DD250" s="226"/>
      <c r="DE250" s="226"/>
      <c r="DF250" s="226"/>
      <c r="DG250" s="226"/>
      <c r="DH250" s="226"/>
      <c r="DI250" s="226"/>
      <c r="DJ250" s="226"/>
      <c r="DK250" s="226"/>
      <c r="DL250" s="226"/>
      <c r="DM250" s="226"/>
      <c r="DN250" s="226"/>
      <c r="DO250" s="226"/>
      <c r="DP250" s="226"/>
      <c r="DQ250" s="238"/>
      <c r="DR250" s="239"/>
      <c r="DS250" s="228"/>
      <c r="DT250" s="228"/>
      <c r="DU250" s="228"/>
      <c r="DV250" s="228"/>
      <c r="DW250" s="228"/>
      <c r="DX250" s="228"/>
      <c r="DY250" s="228"/>
      <c r="DZ250" s="228"/>
      <c r="EA250" s="228"/>
      <c r="EB250" s="228"/>
      <c r="EC250" s="228"/>
      <c r="ED250" s="228"/>
      <c r="EE250" s="228"/>
      <c r="EF250" s="228"/>
      <c r="EG250" s="228"/>
      <c r="EH250" s="228"/>
      <c r="EI250" s="228"/>
      <c r="EJ250" s="228"/>
      <c r="EK250" s="228"/>
      <c r="EL250" s="229"/>
      <c r="EM250" s="230"/>
      <c r="EN250" s="230"/>
      <c r="EO250" s="229"/>
      <c r="EP250" s="230"/>
      <c r="EQ250" s="231"/>
      <c r="ER250" s="229"/>
      <c r="ES250" s="230"/>
      <c r="ET250" s="230"/>
      <c r="EU250" s="229"/>
      <c r="EV250" s="230"/>
      <c r="EW250" s="230"/>
      <c r="EX250" s="229"/>
      <c r="EY250" s="230"/>
      <c r="EZ250" s="230"/>
      <c r="FA250" s="229"/>
      <c r="FB250" s="230"/>
      <c r="FC250" s="230"/>
      <c r="FD250" s="232"/>
      <c r="FE250" s="232"/>
      <c r="FF250" s="232"/>
      <c r="FG250" s="232"/>
      <c r="FH250" s="232"/>
      <c r="FI250" s="232"/>
      <c r="FJ250" s="232"/>
      <c r="FK250" s="232"/>
      <c r="FL250" s="232"/>
      <c r="FM250" s="232"/>
      <c r="FN250" s="232"/>
      <c r="FO250" s="232"/>
      <c r="FP250" s="232"/>
      <c r="FQ250" s="232"/>
      <c r="FR250" s="232"/>
      <c r="FS250" s="232"/>
      <c r="FT250" s="232"/>
      <c r="FU250" s="232"/>
      <c r="FV250" s="232"/>
      <c r="FW250" s="232"/>
      <c r="FX250" s="232"/>
      <c r="FY250" s="232"/>
      <c r="FZ250" s="232"/>
      <c r="GA250" s="232"/>
      <c r="GB250" s="232"/>
      <c r="GC250" s="232"/>
      <c r="GD250" s="232"/>
      <c r="GE250" s="232"/>
      <c r="GF250" s="232"/>
      <c r="GG250" s="232"/>
      <c r="GH250" s="232"/>
      <c r="GI250" s="232"/>
      <c r="GJ250" s="232"/>
      <c r="GK250" s="232"/>
      <c r="GL250" s="232"/>
      <c r="GM250" s="232"/>
      <c r="GN250" s="232"/>
      <c r="GO250" s="232"/>
      <c r="GP250" s="232"/>
      <c r="GQ250" s="232"/>
      <c r="GR250" s="232"/>
      <c r="GS250" s="232"/>
      <c r="GT250" s="233"/>
      <c r="GU250" s="234"/>
      <c r="GV250" s="234"/>
      <c r="GW250" s="234"/>
      <c r="GX250" s="234"/>
      <c r="GY250" s="234"/>
      <c r="GZ250" s="233"/>
      <c r="HA250" s="233"/>
      <c r="HB250" s="233"/>
      <c r="HC250" s="234"/>
      <c r="HD250" s="234"/>
      <c r="HE250" s="234"/>
      <c r="HF250" s="233"/>
      <c r="HG250" s="233"/>
      <c r="HH250" s="233"/>
      <c r="HI250" s="233"/>
      <c r="HJ250" s="235"/>
      <c r="HK250" s="235"/>
      <c r="HL250" s="235"/>
      <c r="HM250" s="235"/>
      <c r="HN250" s="235"/>
      <c r="HO250" s="235"/>
      <c r="HP250" s="235"/>
      <c r="HQ250" s="235"/>
      <c r="HR250" s="235"/>
      <c r="HS250" s="235"/>
      <c r="HT250" s="235"/>
      <c r="HU250" s="235"/>
      <c r="HV250" s="235"/>
      <c r="HW250" s="235"/>
      <c r="HX250" s="240"/>
      <c r="HY250" s="241"/>
      <c r="HZ250" s="242"/>
      <c r="IB250" s="244"/>
      <c r="IE250" s="31"/>
      <c r="IG250" s="244"/>
      <c r="IH250" s="245"/>
      <c r="II250" s="245"/>
    </row>
    <row r="251" spans="1:243" s="243" customFormat="1" ht="17.45" hidden="1" customHeight="1">
      <c r="A251" s="236"/>
      <c r="B251" s="237"/>
      <c r="C251" s="246"/>
      <c r="D251" s="247"/>
      <c r="E251" s="248"/>
      <c r="F251" s="249"/>
      <c r="G251" s="249"/>
      <c r="H251" s="249"/>
      <c r="I251" s="249"/>
      <c r="J251" s="249"/>
      <c r="K251" s="220"/>
      <c r="L251" s="220"/>
      <c r="M251" s="220"/>
      <c r="N251" s="220"/>
      <c r="O251" s="221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1"/>
      <c r="AW251" s="221"/>
      <c r="AX251" s="221"/>
      <c r="AY251" s="222"/>
      <c r="AZ251" s="223"/>
      <c r="BA251" s="224"/>
      <c r="BB251" s="225"/>
      <c r="BC251" s="224"/>
      <c r="BD251" s="224"/>
      <c r="BE251" s="224"/>
      <c r="BF251" s="224"/>
      <c r="BG251" s="224"/>
      <c r="BH251" s="224"/>
      <c r="BI251" s="224"/>
      <c r="BJ251" s="224"/>
      <c r="BK251" s="224"/>
      <c r="BL251" s="224"/>
      <c r="BM251" s="224"/>
      <c r="BN251" s="224"/>
      <c r="BO251" s="224"/>
      <c r="BP251" s="224"/>
      <c r="BQ251" s="224"/>
      <c r="BR251" s="224"/>
      <c r="BS251" s="224"/>
      <c r="BT251" s="224"/>
      <c r="BU251" s="224"/>
      <c r="BV251" s="224"/>
      <c r="BW251" s="224"/>
      <c r="BX251" s="224"/>
      <c r="BY251" s="224"/>
      <c r="BZ251" s="224"/>
      <c r="CA251" s="224"/>
      <c r="CB251" s="224"/>
      <c r="CC251" s="226"/>
      <c r="CD251" s="226"/>
      <c r="CE251" s="226"/>
      <c r="CF251" s="226"/>
      <c r="CG251" s="226"/>
      <c r="CH251" s="226"/>
      <c r="CI251" s="227"/>
      <c r="CJ251" s="226"/>
      <c r="CK251" s="226"/>
      <c r="CL251" s="226"/>
      <c r="CM251" s="226"/>
      <c r="CN251" s="226"/>
      <c r="CO251" s="226"/>
      <c r="CP251" s="226"/>
      <c r="CQ251" s="226"/>
      <c r="CR251" s="226"/>
      <c r="CS251" s="226"/>
      <c r="CT251" s="226"/>
      <c r="CU251" s="226"/>
      <c r="CV251" s="226"/>
      <c r="CW251" s="226"/>
      <c r="CX251" s="226"/>
      <c r="CY251" s="226"/>
      <c r="CZ251" s="226"/>
      <c r="DA251" s="226"/>
      <c r="DB251" s="226"/>
      <c r="DC251" s="226"/>
      <c r="DD251" s="226"/>
      <c r="DE251" s="226"/>
      <c r="DF251" s="226"/>
      <c r="DG251" s="226"/>
      <c r="DH251" s="226"/>
      <c r="DI251" s="226"/>
      <c r="DJ251" s="226"/>
      <c r="DK251" s="226"/>
      <c r="DL251" s="226"/>
      <c r="DM251" s="226"/>
      <c r="DN251" s="226"/>
      <c r="DO251" s="226"/>
      <c r="DP251" s="226"/>
      <c r="DQ251" s="238"/>
      <c r="DR251" s="239"/>
      <c r="DS251" s="228"/>
      <c r="DT251" s="228"/>
      <c r="DU251" s="228"/>
      <c r="DV251" s="228"/>
      <c r="DW251" s="228"/>
      <c r="DX251" s="228"/>
      <c r="DY251" s="228"/>
      <c r="DZ251" s="228"/>
      <c r="EA251" s="228"/>
      <c r="EB251" s="228"/>
      <c r="EC251" s="228"/>
      <c r="ED251" s="228"/>
      <c r="EE251" s="228"/>
      <c r="EF251" s="228"/>
      <c r="EG251" s="228"/>
      <c r="EH251" s="228"/>
      <c r="EI251" s="228"/>
      <c r="EJ251" s="228"/>
      <c r="EK251" s="228"/>
      <c r="EL251" s="229"/>
      <c r="EM251" s="230"/>
      <c r="EN251" s="230"/>
      <c r="EO251" s="229"/>
      <c r="EP251" s="230"/>
      <c r="EQ251" s="231"/>
      <c r="ER251" s="229"/>
      <c r="ES251" s="230"/>
      <c r="ET251" s="230"/>
      <c r="EU251" s="229"/>
      <c r="EV251" s="230"/>
      <c r="EW251" s="230"/>
      <c r="EX251" s="229"/>
      <c r="EY251" s="230"/>
      <c r="EZ251" s="230"/>
      <c r="FA251" s="229"/>
      <c r="FB251" s="230"/>
      <c r="FC251" s="230"/>
      <c r="FD251" s="232"/>
      <c r="FE251" s="232"/>
      <c r="FF251" s="232"/>
      <c r="FG251" s="232"/>
      <c r="FH251" s="232"/>
      <c r="FI251" s="232"/>
      <c r="FJ251" s="232"/>
      <c r="FK251" s="232"/>
      <c r="FL251" s="232"/>
      <c r="FM251" s="232"/>
      <c r="FN251" s="232"/>
      <c r="FO251" s="232"/>
      <c r="FP251" s="232"/>
      <c r="FQ251" s="232"/>
      <c r="FR251" s="232"/>
      <c r="FS251" s="232"/>
      <c r="FT251" s="232"/>
      <c r="FU251" s="232"/>
      <c r="FV251" s="232"/>
      <c r="FW251" s="232"/>
      <c r="FX251" s="232"/>
      <c r="FY251" s="232"/>
      <c r="FZ251" s="232"/>
      <c r="GA251" s="232"/>
      <c r="GB251" s="232"/>
      <c r="GC251" s="232"/>
      <c r="GD251" s="232"/>
      <c r="GE251" s="232"/>
      <c r="GF251" s="232"/>
      <c r="GG251" s="232"/>
      <c r="GH251" s="232"/>
      <c r="GI251" s="232"/>
      <c r="GJ251" s="232"/>
      <c r="GK251" s="232"/>
      <c r="GL251" s="232"/>
      <c r="GM251" s="232"/>
      <c r="GN251" s="232"/>
      <c r="GO251" s="232"/>
      <c r="GP251" s="232"/>
      <c r="GQ251" s="232"/>
      <c r="GR251" s="232"/>
      <c r="GS251" s="232"/>
      <c r="GT251" s="233"/>
      <c r="GU251" s="234"/>
      <c r="GV251" s="234"/>
      <c r="GW251" s="234"/>
      <c r="GX251" s="234"/>
      <c r="GY251" s="234"/>
      <c r="GZ251" s="233"/>
      <c r="HA251" s="233"/>
      <c r="HB251" s="233"/>
      <c r="HC251" s="234"/>
      <c r="HD251" s="234"/>
      <c r="HE251" s="234"/>
      <c r="HF251" s="233"/>
      <c r="HG251" s="233"/>
      <c r="HH251" s="233"/>
      <c r="HI251" s="233"/>
      <c r="HJ251" s="235"/>
      <c r="HK251" s="235"/>
      <c r="HL251" s="235"/>
      <c r="HM251" s="235"/>
      <c r="HN251" s="235"/>
      <c r="HO251" s="235"/>
      <c r="HP251" s="235"/>
      <c r="HQ251" s="235"/>
      <c r="HR251" s="235"/>
      <c r="HS251" s="235"/>
      <c r="HT251" s="235"/>
      <c r="HU251" s="235"/>
      <c r="HV251" s="235"/>
      <c r="HW251" s="235"/>
      <c r="HX251" s="240"/>
      <c r="HY251" s="241"/>
      <c r="HZ251" s="242"/>
      <c r="IB251" s="244"/>
      <c r="IE251" s="31"/>
      <c r="IG251" s="244"/>
      <c r="IH251" s="245"/>
      <c r="II251" s="245"/>
    </row>
    <row r="252" spans="1:243" s="243" customFormat="1" ht="17.45" hidden="1" customHeight="1">
      <c r="A252" s="236"/>
      <c r="B252" s="237"/>
      <c r="C252" s="246"/>
      <c r="D252" s="247"/>
      <c r="E252" s="248"/>
      <c r="F252" s="249"/>
      <c r="G252" s="249"/>
      <c r="H252" s="249"/>
      <c r="I252" s="249"/>
      <c r="J252" s="249"/>
      <c r="K252" s="220"/>
      <c r="L252" s="220"/>
      <c r="M252" s="220"/>
      <c r="N252" s="220"/>
      <c r="O252" s="221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1"/>
      <c r="AW252" s="221"/>
      <c r="AX252" s="221"/>
      <c r="AY252" s="222"/>
      <c r="AZ252" s="223"/>
      <c r="BA252" s="224"/>
      <c r="BB252" s="225"/>
      <c r="BC252" s="224"/>
      <c r="BD252" s="224"/>
      <c r="BE252" s="224"/>
      <c r="BF252" s="224"/>
      <c r="BG252" s="224"/>
      <c r="BH252" s="224"/>
      <c r="BI252" s="224"/>
      <c r="BJ252" s="224"/>
      <c r="BK252" s="224"/>
      <c r="BL252" s="224"/>
      <c r="BM252" s="224"/>
      <c r="BN252" s="224"/>
      <c r="BO252" s="224"/>
      <c r="BP252" s="224"/>
      <c r="BQ252" s="224"/>
      <c r="BR252" s="224"/>
      <c r="BS252" s="224"/>
      <c r="BT252" s="224"/>
      <c r="BU252" s="224"/>
      <c r="BV252" s="224"/>
      <c r="BW252" s="224"/>
      <c r="BX252" s="224"/>
      <c r="BY252" s="224"/>
      <c r="BZ252" s="224"/>
      <c r="CA252" s="224"/>
      <c r="CB252" s="224"/>
      <c r="CC252" s="226"/>
      <c r="CD252" s="226"/>
      <c r="CE252" s="226"/>
      <c r="CF252" s="226"/>
      <c r="CG252" s="226"/>
      <c r="CH252" s="226"/>
      <c r="CI252" s="227"/>
      <c r="CJ252" s="226"/>
      <c r="CK252" s="226"/>
      <c r="CL252" s="226"/>
      <c r="CM252" s="226"/>
      <c r="CN252" s="226"/>
      <c r="CO252" s="226"/>
      <c r="CP252" s="226"/>
      <c r="CQ252" s="226"/>
      <c r="CR252" s="226"/>
      <c r="CS252" s="226"/>
      <c r="CT252" s="226"/>
      <c r="CU252" s="226"/>
      <c r="CV252" s="226"/>
      <c r="CW252" s="226"/>
      <c r="CX252" s="226"/>
      <c r="CY252" s="226"/>
      <c r="CZ252" s="226"/>
      <c r="DA252" s="226"/>
      <c r="DB252" s="226"/>
      <c r="DC252" s="226"/>
      <c r="DD252" s="226"/>
      <c r="DE252" s="226"/>
      <c r="DF252" s="226"/>
      <c r="DG252" s="226"/>
      <c r="DH252" s="226"/>
      <c r="DI252" s="226"/>
      <c r="DJ252" s="226"/>
      <c r="DK252" s="226"/>
      <c r="DL252" s="226"/>
      <c r="DM252" s="226"/>
      <c r="DN252" s="226"/>
      <c r="DO252" s="226"/>
      <c r="DP252" s="226"/>
      <c r="DQ252" s="238"/>
      <c r="DR252" s="239"/>
      <c r="DS252" s="228"/>
      <c r="DT252" s="228"/>
      <c r="DU252" s="228"/>
      <c r="DV252" s="228"/>
      <c r="DW252" s="228"/>
      <c r="DX252" s="228"/>
      <c r="DY252" s="228"/>
      <c r="DZ252" s="228"/>
      <c r="EA252" s="228"/>
      <c r="EB252" s="228"/>
      <c r="EC252" s="228"/>
      <c r="ED252" s="228"/>
      <c r="EE252" s="228"/>
      <c r="EF252" s="228"/>
      <c r="EG252" s="228"/>
      <c r="EH252" s="228"/>
      <c r="EI252" s="228"/>
      <c r="EJ252" s="228"/>
      <c r="EK252" s="228"/>
      <c r="EL252" s="229"/>
      <c r="EM252" s="230"/>
      <c r="EN252" s="230"/>
      <c r="EO252" s="229"/>
      <c r="EP252" s="230"/>
      <c r="EQ252" s="231"/>
      <c r="ER252" s="229"/>
      <c r="ES252" s="230"/>
      <c r="ET252" s="230"/>
      <c r="EU252" s="229"/>
      <c r="EV252" s="230"/>
      <c r="EW252" s="230"/>
      <c r="EX252" s="229"/>
      <c r="EY252" s="230"/>
      <c r="EZ252" s="230"/>
      <c r="FA252" s="229"/>
      <c r="FB252" s="230"/>
      <c r="FC252" s="230"/>
      <c r="FD252" s="232"/>
      <c r="FE252" s="232"/>
      <c r="FF252" s="232"/>
      <c r="FG252" s="232"/>
      <c r="FH252" s="232"/>
      <c r="FI252" s="232"/>
      <c r="FJ252" s="232"/>
      <c r="FK252" s="232"/>
      <c r="FL252" s="232"/>
      <c r="FM252" s="232"/>
      <c r="FN252" s="232"/>
      <c r="FO252" s="232"/>
      <c r="FP252" s="232"/>
      <c r="FQ252" s="232"/>
      <c r="FR252" s="232"/>
      <c r="FS252" s="232"/>
      <c r="FT252" s="232"/>
      <c r="FU252" s="232"/>
      <c r="FV252" s="232"/>
      <c r="FW252" s="232"/>
      <c r="FX252" s="232"/>
      <c r="FY252" s="232"/>
      <c r="FZ252" s="232"/>
      <c r="GA252" s="232"/>
      <c r="GB252" s="232"/>
      <c r="GC252" s="232"/>
      <c r="GD252" s="232"/>
      <c r="GE252" s="232"/>
      <c r="GF252" s="232"/>
      <c r="GG252" s="232"/>
      <c r="GH252" s="232"/>
      <c r="GI252" s="232"/>
      <c r="GJ252" s="232"/>
      <c r="GK252" s="232"/>
      <c r="GL252" s="232"/>
      <c r="GM252" s="232"/>
      <c r="GN252" s="232"/>
      <c r="GO252" s="232"/>
      <c r="GP252" s="232"/>
      <c r="GQ252" s="232"/>
      <c r="GR252" s="232"/>
      <c r="GS252" s="232"/>
      <c r="GT252" s="233"/>
      <c r="GU252" s="234"/>
      <c r="GV252" s="234"/>
      <c r="GW252" s="234"/>
      <c r="GX252" s="234"/>
      <c r="GY252" s="234"/>
      <c r="GZ252" s="233"/>
      <c r="HA252" s="233"/>
      <c r="HB252" s="233"/>
      <c r="HC252" s="234"/>
      <c r="HD252" s="234"/>
      <c r="HE252" s="234"/>
      <c r="HF252" s="233"/>
      <c r="HG252" s="233"/>
      <c r="HH252" s="233"/>
      <c r="HI252" s="233"/>
      <c r="HJ252" s="235"/>
      <c r="HK252" s="235"/>
      <c r="HL252" s="235"/>
      <c r="HM252" s="235"/>
      <c r="HN252" s="235"/>
      <c r="HO252" s="235"/>
      <c r="HP252" s="235"/>
      <c r="HQ252" s="235"/>
      <c r="HR252" s="235"/>
      <c r="HS252" s="235"/>
      <c r="HT252" s="235"/>
      <c r="HU252" s="235"/>
      <c r="HV252" s="235"/>
      <c r="HW252" s="235"/>
      <c r="HX252" s="240"/>
      <c r="HY252" s="241"/>
      <c r="HZ252" s="242"/>
      <c r="IB252" s="244"/>
      <c r="IE252" s="31"/>
      <c r="IG252" s="244"/>
      <c r="IH252" s="245"/>
      <c r="II252" s="245"/>
    </row>
    <row r="253" spans="1:243" s="243" customFormat="1" ht="17.45" hidden="1" customHeight="1">
      <c r="A253" s="236"/>
      <c r="B253" s="237"/>
      <c r="C253" s="246"/>
      <c r="D253" s="247"/>
      <c r="E253" s="248"/>
      <c r="F253" s="249"/>
      <c r="G253" s="249"/>
      <c r="H253" s="249"/>
      <c r="I253" s="249"/>
      <c r="J253" s="249"/>
      <c r="K253" s="220"/>
      <c r="L253" s="220"/>
      <c r="M253" s="220"/>
      <c r="N253" s="220"/>
      <c r="O253" s="221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1"/>
      <c r="AW253" s="221"/>
      <c r="AX253" s="221"/>
      <c r="AY253" s="222"/>
      <c r="AZ253" s="223"/>
      <c r="BA253" s="224"/>
      <c r="BB253" s="225"/>
      <c r="BC253" s="224"/>
      <c r="BD253" s="224"/>
      <c r="BE253" s="224"/>
      <c r="BF253" s="224"/>
      <c r="BG253" s="224"/>
      <c r="BH253" s="224"/>
      <c r="BI253" s="224"/>
      <c r="BJ253" s="224"/>
      <c r="BK253" s="224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  <c r="BX253" s="224"/>
      <c r="BY253" s="224"/>
      <c r="BZ253" s="224"/>
      <c r="CA253" s="224"/>
      <c r="CB253" s="224"/>
      <c r="CC253" s="226"/>
      <c r="CD253" s="226"/>
      <c r="CE253" s="226"/>
      <c r="CF253" s="226"/>
      <c r="CG253" s="226"/>
      <c r="CH253" s="226"/>
      <c r="CI253" s="227"/>
      <c r="CJ253" s="226"/>
      <c r="CK253" s="226"/>
      <c r="CL253" s="226"/>
      <c r="CM253" s="226"/>
      <c r="CN253" s="226"/>
      <c r="CO253" s="226"/>
      <c r="CP253" s="226"/>
      <c r="CQ253" s="226"/>
      <c r="CR253" s="226"/>
      <c r="CS253" s="226"/>
      <c r="CT253" s="226"/>
      <c r="CU253" s="226"/>
      <c r="CV253" s="226"/>
      <c r="CW253" s="226"/>
      <c r="CX253" s="226"/>
      <c r="CY253" s="226"/>
      <c r="CZ253" s="226"/>
      <c r="DA253" s="226"/>
      <c r="DB253" s="226"/>
      <c r="DC253" s="226"/>
      <c r="DD253" s="226"/>
      <c r="DE253" s="226"/>
      <c r="DF253" s="226"/>
      <c r="DG253" s="226"/>
      <c r="DH253" s="226"/>
      <c r="DI253" s="226"/>
      <c r="DJ253" s="226"/>
      <c r="DK253" s="226"/>
      <c r="DL253" s="226"/>
      <c r="DM253" s="226"/>
      <c r="DN253" s="226"/>
      <c r="DO253" s="226"/>
      <c r="DP253" s="226"/>
      <c r="DQ253" s="238"/>
      <c r="DR253" s="239"/>
      <c r="DS253" s="228"/>
      <c r="DT253" s="228"/>
      <c r="DU253" s="228"/>
      <c r="DV253" s="228"/>
      <c r="DW253" s="228"/>
      <c r="DX253" s="228"/>
      <c r="DY253" s="228"/>
      <c r="DZ253" s="228"/>
      <c r="EA253" s="228"/>
      <c r="EB253" s="228"/>
      <c r="EC253" s="228"/>
      <c r="ED253" s="228"/>
      <c r="EE253" s="228"/>
      <c r="EF253" s="228"/>
      <c r="EG253" s="228"/>
      <c r="EH253" s="228"/>
      <c r="EI253" s="228"/>
      <c r="EJ253" s="228"/>
      <c r="EK253" s="228"/>
      <c r="EL253" s="229"/>
      <c r="EM253" s="230"/>
      <c r="EN253" s="230"/>
      <c r="EO253" s="229"/>
      <c r="EP253" s="230"/>
      <c r="EQ253" s="231"/>
      <c r="ER253" s="229"/>
      <c r="ES253" s="230"/>
      <c r="ET253" s="230"/>
      <c r="EU253" s="229"/>
      <c r="EV253" s="230"/>
      <c r="EW253" s="230"/>
      <c r="EX253" s="229"/>
      <c r="EY253" s="230"/>
      <c r="EZ253" s="230"/>
      <c r="FA253" s="229"/>
      <c r="FB253" s="230"/>
      <c r="FC253" s="230"/>
      <c r="FD253" s="232"/>
      <c r="FE253" s="232"/>
      <c r="FF253" s="232"/>
      <c r="FG253" s="232"/>
      <c r="FH253" s="232"/>
      <c r="FI253" s="232"/>
      <c r="FJ253" s="232"/>
      <c r="FK253" s="232"/>
      <c r="FL253" s="232"/>
      <c r="FM253" s="232"/>
      <c r="FN253" s="232"/>
      <c r="FO253" s="232"/>
      <c r="FP253" s="232"/>
      <c r="FQ253" s="232"/>
      <c r="FR253" s="232"/>
      <c r="FS253" s="232"/>
      <c r="FT253" s="232"/>
      <c r="FU253" s="232"/>
      <c r="FV253" s="232"/>
      <c r="FW253" s="232"/>
      <c r="FX253" s="232"/>
      <c r="FY253" s="232"/>
      <c r="FZ253" s="232"/>
      <c r="GA253" s="232"/>
      <c r="GB253" s="232"/>
      <c r="GC253" s="232"/>
      <c r="GD253" s="232"/>
      <c r="GE253" s="232"/>
      <c r="GF253" s="232"/>
      <c r="GG253" s="232"/>
      <c r="GH253" s="232"/>
      <c r="GI253" s="232"/>
      <c r="GJ253" s="232"/>
      <c r="GK253" s="232"/>
      <c r="GL253" s="232"/>
      <c r="GM253" s="232"/>
      <c r="GN253" s="232"/>
      <c r="GO253" s="232"/>
      <c r="GP253" s="232"/>
      <c r="GQ253" s="232"/>
      <c r="GR253" s="232"/>
      <c r="GS253" s="232"/>
      <c r="GT253" s="233"/>
      <c r="GU253" s="234"/>
      <c r="GV253" s="234"/>
      <c r="GW253" s="234"/>
      <c r="GX253" s="234"/>
      <c r="GY253" s="234"/>
      <c r="GZ253" s="233"/>
      <c r="HA253" s="233"/>
      <c r="HB253" s="233"/>
      <c r="HC253" s="234"/>
      <c r="HD253" s="234"/>
      <c r="HE253" s="234"/>
      <c r="HF253" s="233"/>
      <c r="HG253" s="233"/>
      <c r="HH253" s="233"/>
      <c r="HI253" s="233"/>
      <c r="HJ253" s="235"/>
      <c r="HK253" s="235"/>
      <c r="HL253" s="235"/>
      <c r="HM253" s="235"/>
      <c r="HN253" s="235"/>
      <c r="HO253" s="235"/>
      <c r="HP253" s="235"/>
      <c r="HQ253" s="235"/>
      <c r="HR253" s="235"/>
      <c r="HS253" s="235"/>
      <c r="HT253" s="235"/>
      <c r="HU253" s="235"/>
      <c r="HV253" s="235"/>
      <c r="HW253" s="235"/>
      <c r="HX253" s="240"/>
      <c r="HY253" s="241"/>
      <c r="HZ253" s="242"/>
      <c r="IB253" s="244"/>
      <c r="IE253" s="31"/>
      <c r="IG253" s="244"/>
      <c r="IH253" s="245"/>
      <c r="II253" s="245"/>
    </row>
    <row r="254" spans="1:243" s="243" customFormat="1" ht="28.5" hidden="1" customHeight="1">
      <c r="A254" s="236"/>
      <c r="B254" s="237"/>
      <c r="C254" s="250"/>
      <c r="D254" s="247"/>
      <c r="E254" s="248"/>
      <c r="F254" s="249"/>
      <c r="G254" s="249"/>
      <c r="H254" s="249"/>
      <c r="I254" s="249"/>
      <c r="J254" s="249"/>
      <c r="K254" s="220"/>
      <c r="L254" s="220"/>
      <c r="M254" s="220"/>
      <c r="N254" s="220"/>
      <c r="O254" s="221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1"/>
      <c r="AW254" s="221"/>
      <c r="AX254" s="221"/>
      <c r="AY254" s="222"/>
      <c r="AZ254" s="223"/>
      <c r="BA254" s="224"/>
      <c r="BB254" s="225"/>
      <c r="BC254" s="224"/>
      <c r="BD254" s="224"/>
      <c r="BE254" s="224"/>
      <c r="BF254" s="224"/>
      <c r="BG254" s="224"/>
      <c r="BH254" s="224"/>
      <c r="BI254" s="224"/>
      <c r="BJ254" s="224"/>
      <c r="BK254" s="224"/>
      <c r="BL254" s="224"/>
      <c r="BM254" s="224"/>
      <c r="BN254" s="224"/>
      <c r="BO254" s="224"/>
      <c r="BP254" s="224"/>
      <c r="BQ254" s="224"/>
      <c r="BR254" s="224"/>
      <c r="BS254" s="224"/>
      <c r="BT254" s="224"/>
      <c r="BU254" s="224"/>
      <c r="BV254" s="224"/>
      <c r="BW254" s="224"/>
      <c r="BX254" s="224"/>
      <c r="BY254" s="224"/>
      <c r="BZ254" s="224"/>
      <c r="CA254" s="224"/>
      <c r="CB254" s="224"/>
      <c r="CC254" s="226"/>
      <c r="CD254" s="226"/>
      <c r="CE254" s="226"/>
      <c r="CF254" s="226"/>
      <c r="CG254" s="226"/>
      <c r="CH254" s="226"/>
      <c r="CI254" s="227"/>
      <c r="CJ254" s="226"/>
      <c r="CK254" s="226"/>
      <c r="CL254" s="226"/>
      <c r="CM254" s="226"/>
      <c r="CN254" s="226"/>
      <c r="CO254" s="226"/>
      <c r="CP254" s="226"/>
      <c r="CQ254" s="226"/>
      <c r="CR254" s="226"/>
      <c r="CS254" s="226"/>
      <c r="CT254" s="226"/>
      <c r="CU254" s="226"/>
      <c r="CV254" s="226"/>
      <c r="CW254" s="226"/>
      <c r="CX254" s="226"/>
      <c r="CY254" s="226"/>
      <c r="CZ254" s="226"/>
      <c r="DA254" s="226"/>
      <c r="DB254" s="226"/>
      <c r="DC254" s="226"/>
      <c r="DD254" s="226"/>
      <c r="DE254" s="226"/>
      <c r="DF254" s="226"/>
      <c r="DG254" s="226"/>
      <c r="DH254" s="226"/>
      <c r="DI254" s="226"/>
      <c r="DJ254" s="226"/>
      <c r="DK254" s="226"/>
      <c r="DL254" s="226"/>
      <c r="DM254" s="226"/>
      <c r="DN254" s="226"/>
      <c r="DO254" s="226"/>
      <c r="DP254" s="226"/>
      <c r="DQ254" s="238"/>
      <c r="DR254" s="239"/>
      <c r="DS254" s="228"/>
      <c r="DT254" s="228"/>
      <c r="DU254" s="228"/>
      <c r="DV254" s="228"/>
      <c r="DW254" s="228"/>
      <c r="DX254" s="228"/>
      <c r="DY254" s="228"/>
      <c r="DZ254" s="228"/>
      <c r="EA254" s="228"/>
      <c r="EB254" s="228"/>
      <c r="EC254" s="228"/>
      <c r="ED254" s="228"/>
      <c r="EE254" s="228"/>
      <c r="EF254" s="228"/>
      <c r="EG254" s="228"/>
      <c r="EH254" s="228"/>
      <c r="EI254" s="228"/>
      <c r="EJ254" s="228"/>
      <c r="EK254" s="228"/>
      <c r="EL254" s="229"/>
      <c r="EM254" s="230"/>
      <c r="EN254" s="230"/>
      <c r="EO254" s="229"/>
      <c r="EP254" s="230"/>
      <c r="EQ254" s="231"/>
      <c r="ER254" s="229"/>
      <c r="ES254" s="230"/>
      <c r="ET254" s="230"/>
      <c r="EU254" s="229"/>
      <c r="EV254" s="230"/>
      <c r="EW254" s="230"/>
      <c r="EX254" s="229"/>
      <c r="EY254" s="230"/>
      <c r="EZ254" s="230"/>
      <c r="FA254" s="229"/>
      <c r="FB254" s="230"/>
      <c r="FC254" s="230"/>
      <c r="FD254" s="232"/>
      <c r="FE254" s="232"/>
      <c r="FF254" s="232"/>
      <c r="FG254" s="232"/>
      <c r="FH254" s="232"/>
      <c r="FI254" s="232"/>
      <c r="FJ254" s="232"/>
      <c r="FK254" s="232"/>
      <c r="FL254" s="232"/>
      <c r="FM254" s="232"/>
      <c r="FN254" s="232"/>
      <c r="FO254" s="232"/>
      <c r="FP254" s="232"/>
      <c r="FQ254" s="232"/>
      <c r="FR254" s="232"/>
      <c r="FS254" s="232"/>
      <c r="FT254" s="232"/>
      <c r="FU254" s="232"/>
      <c r="FV254" s="232"/>
      <c r="FW254" s="232"/>
      <c r="FX254" s="232"/>
      <c r="FY254" s="232"/>
      <c r="FZ254" s="232"/>
      <c r="GA254" s="232"/>
      <c r="GB254" s="232"/>
      <c r="GC254" s="232"/>
      <c r="GD254" s="232"/>
      <c r="GE254" s="232"/>
      <c r="GF254" s="232"/>
      <c r="GG254" s="232"/>
      <c r="GH254" s="232"/>
      <c r="GI254" s="232"/>
      <c r="GJ254" s="232"/>
      <c r="GK254" s="232"/>
      <c r="GL254" s="232"/>
      <c r="GM254" s="232"/>
      <c r="GN254" s="232"/>
      <c r="GO254" s="232"/>
      <c r="GP254" s="232"/>
      <c r="GQ254" s="232"/>
      <c r="GR254" s="232"/>
      <c r="GS254" s="232"/>
      <c r="GT254" s="233"/>
      <c r="GU254" s="234"/>
      <c r="GV254" s="234"/>
      <c r="GW254" s="234"/>
      <c r="GX254" s="234"/>
      <c r="GY254" s="234"/>
      <c r="GZ254" s="233"/>
      <c r="HA254" s="233"/>
      <c r="HB254" s="233"/>
      <c r="HC254" s="234"/>
      <c r="HD254" s="234"/>
      <c r="HE254" s="234"/>
      <c r="HF254" s="233"/>
      <c r="HG254" s="233"/>
      <c r="HH254" s="233"/>
      <c r="HI254" s="233"/>
      <c r="HJ254" s="235"/>
      <c r="HK254" s="235"/>
      <c r="HL254" s="235"/>
      <c r="HM254" s="235"/>
      <c r="HN254" s="235"/>
      <c r="HO254" s="235"/>
      <c r="HP254" s="235"/>
      <c r="HQ254" s="235"/>
      <c r="HR254" s="235"/>
      <c r="HS254" s="235"/>
      <c r="HT254" s="235"/>
      <c r="HU254" s="235"/>
      <c r="HV254" s="235"/>
      <c r="HW254" s="235"/>
      <c r="HX254" s="240"/>
      <c r="HY254" s="241"/>
      <c r="HZ254" s="242"/>
      <c r="IB254" s="244"/>
      <c r="IE254" s="31"/>
      <c r="IG254" s="244"/>
      <c r="IH254" s="245"/>
      <c r="II254" s="245"/>
    </row>
    <row r="255" spans="1:243" s="243" customFormat="1" ht="17.45" hidden="1" customHeight="1">
      <c r="A255" s="236"/>
      <c r="B255" s="237"/>
      <c r="C255" s="246"/>
      <c r="D255" s="247"/>
      <c r="E255" s="248"/>
      <c r="F255" s="249"/>
      <c r="G255" s="249"/>
      <c r="H255" s="249"/>
      <c r="I255" s="249"/>
      <c r="J255" s="249"/>
      <c r="K255" s="220"/>
      <c r="L255" s="220"/>
      <c r="M255" s="220"/>
      <c r="N255" s="220"/>
      <c r="O255" s="221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1"/>
      <c r="AW255" s="221"/>
      <c r="AX255" s="221"/>
      <c r="AY255" s="222"/>
      <c r="AZ255" s="223"/>
      <c r="BA255" s="224"/>
      <c r="BB255" s="225"/>
      <c r="BC255" s="224"/>
      <c r="BD255" s="224"/>
      <c r="BE255" s="224"/>
      <c r="BF255" s="224"/>
      <c r="BG255" s="224"/>
      <c r="BH255" s="224"/>
      <c r="BI255" s="224"/>
      <c r="BJ255" s="224"/>
      <c r="BK255" s="224"/>
      <c r="BL255" s="224"/>
      <c r="BM255" s="224"/>
      <c r="BN255" s="224"/>
      <c r="BO255" s="224"/>
      <c r="BP255" s="224"/>
      <c r="BQ255" s="224"/>
      <c r="BR255" s="224"/>
      <c r="BS255" s="224"/>
      <c r="BT255" s="224"/>
      <c r="BU255" s="224"/>
      <c r="BV255" s="224"/>
      <c r="BW255" s="224"/>
      <c r="BX255" s="224"/>
      <c r="BY255" s="224"/>
      <c r="BZ255" s="224"/>
      <c r="CA255" s="224"/>
      <c r="CB255" s="224"/>
      <c r="CC255" s="226"/>
      <c r="CD255" s="226"/>
      <c r="CE255" s="226"/>
      <c r="CF255" s="226"/>
      <c r="CG255" s="226"/>
      <c r="CH255" s="226"/>
      <c r="CI255" s="227"/>
      <c r="CJ255" s="226"/>
      <c r="CK255" s="226"/>
      <c r="CL255" s="226"/>
      <c r="CM255" s="226"/>
      <c r="CN255" s="226"/>
      <c r="CO255" s="226"/>
      <c r="CP255" s="226"/>
      <c r="CQ255" s="226"/>
      <c r="CR255" s="226"/>
      <c r="CS255" s="226"/>
      <c r="CT255" s="226"/>
      <c r="CU255" s="226"/>
      <c r="CV255" s="226"/>
      <c r="CW255" s="226"/>
      <c r="CX255" s="226"/>
      <c r="CY255" s="226"/>
      <c r="CZ255" s="226"/>
      <c r="DA255" s="226"/>
      <c r="DB255" s="226"/>
      <c r="DC255" s="226"/>
      <c r="DD255" s="226"/>
      <c r="DE255" s="226"/>
      <c r="DF255" s="226"/>
      <c r="DG255" s="226"/>
      <c r="DH255" s="226"/>
      <c r="DI255" s="226"/>
      <c r="DJ255" s="226"/>
      <c r="DK255" s="226"/>
      <c r="DL255" s="226"/>
      <c r="DM255" s="226"/>
      <c r="DN255" s="226"/>
      <c r="DO255" s="226"/>
      <c r="DP255" s="226"/>
      <c r="DQ255" s="238"/>
      <c r="DR255" s="239"/>
      <c r="DS255" s="228"/>
      <c r="DT255" s="228"/>
      <c r="DU255" s="228"/>
      <c r="DV255" s="228"/>
      <c r="DW255" s="228"/>
      <c r="DX255" s="228"/>
      <c r="DY255" s="228"/>
      <c r="DZ255" s="228"/>
      <c r="EA255" s="228"/>
      <c r="EB255" s="228"/>
      <c r="EC255" s="228"/>
      <c r="ED255" s="228"/>
      <c r="EE255" s="228"/>
      <c r="EF255" s="228"/>
      <c r="EG255" s="228"/>
      <c r="EH255" s="228"/>
      <c r="EI255" s="228"/>
      <c r="EJ255" s="228"/>
      <c r="EK255" s="228"/>
      <c r="EL255" s="229"/>
      <c r="EM255" s="230"/>
      <c r="EN255" s="230"/>
      <c r="EO255" s="229"/>
      <c r="EP255" s="230"/>
      <c r="EQ255" s="231"/>
      <c r="ER255" s="229"/>
      <c r="ES255" s="230"/>
      <c r="ET255" s="230"/>
      <c r="EU255" s="229"/>
      <c r="EV255" s="230"/>
      <c r="EW255" s="230"/>
      <c r="EX255" s="229"/>
      <c r="EY255" s="230"/>
      <c r="EZ255" s="230"/>
      <c r="FA255" s="229"/>
      <c r="FB255" s="230"/>
      <c r="FC255" s="230"/>
      <c r="FD255" s="232"/>
      <c r="FE255" s="232"/>
      <c r="FF255" s="232"/>
      <c r="FG255" s="232"/>
      <c r="FH255" s="232"/>
      <c r="FI255" s="232"/>
      <c r="FJ255" s="232"/>
      <c r="FK255" s="232"/>
      <c r="FL255" s="232"/>
      <c r="FM255" s="232"/>
      <c r="FN255" s="232"/>
      <c r="FO255" s="232"/>
      <c r="FP255" s="232"/>
      <c r="FQ255" s="232"/>
      <c r="FR255" s="232"/>
      <c r="FS255" s="232"/>
      <c r="FT255" s="232"/>
      <c r="FU255" s="232"/>
      <c r="FV255" s="232"/>
      <c r="FW255" s="232"/>
      <c r="FX255" s="232"/>
      <c r="FY255" s="232"/>
      <c r="FZ255" s="232"/>
      <c r="GA255" s="232"/>
      <c r="GB255" s="232"/>
      <c r="GC255" s="232"/>
      <c r="GD255" s="232"/>
      <c r="GE255" s="232"/>
      <c r="GF255" s="232"/>
      <c r="GG255" s="232"/>
      <c r="GH255" s="232"/>
      <c r="GI255" s="232"/>
      <c r="GJ255" s="232"/>
      <c r="GK255" s="232"/>
      <c r="GL255" s="232"/>
      <c r="GM255" s="232"/>
      <c r="GN255" s="232"/>
      <c r="GO255" s="232"/>
      <c r="GP255" s="232"/>
      <c r="GQ255" s="232"/>
      <c r="GR255" s="232"/>
      <c r="GS255" s="232"/>
      <c r="GT255" s="233"/>
      <c r="GU255" s="234"/>
      <c r="GV255" s="234"/>
      <c r="GW255" s="234"/>
      <c r="GX255" s="234"/>
      <c r="GY255" s="234"/>
      <c r="GZ255" s="233"/>
      <c r="HA255" s="233"/>
      <c r="HB255" s="233"/>
      <c r="HC255" s="234"/>
      <c r="HD255" s="234"/>
      <c r="HE255" s="234"/>
      <c r="HF255" s="233"/>
      <c r="HG255" s="233"/>
      <c r="HH255" s="233"/>
      <c r="HI255" s="233"/>
      <c r="HJ255" s="235"/>
      <c r="HK255" s="235"/>
      <c r="HL255" s="235"/>
      <c r="HM255" s="235"/>
      <c r="HN255" s="235"/>
      <c r="HO255" s="235"/>
      <c r="HP255" s="235"/>
      <c r="HQ255" s="235"/>
      <c r="HR255" s="235"/>
      <c r="HS255" s="235"/>
      <c r="HT255" s="235"/>
      <c r="HU255" s="235"/>
      <c r="HV255" s="235"/>
      <c r="HW255" s="235"/>
      <c r="HX255" s="240"/>
      <c r="HY255" s="241"/>
      <c r="HZ255" s="242"/>
      <c r="IB255" s="244"/>
      <c r="IE255" s="31"/>
      <c r="IG255" s="244"/>
      <c r="IH255" s="245"/>
      <c r="II255" s="245"/>
    </row>
    <row r="256" spans="1:243" s="243" customFormat="1" ht="17.45" hidden="1" customHeight="1">
      <c r="A256" s="236"/>
      <c r="B256" s="237"/>
      <c r="C256" s="246"/>
      <c r="D256" s="247"/>
      <c r="E256" s="248"/>
      <c r="F256" s="249"/>
      <c r="G256" s="249"/>
      <c r="H256" s="249"/>
      <c r="I256" s="249"/>
      <c r="J256" s="249"/>
      <c r="K256" s="220"/>
      <c r="L256" s="220"/>
      <c r="M256" s="220"/>
      <c r="N256" s="220"/>
      <c r="O256" s="221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1"/>
      <c r="AW256" s="221"/>
      <c r="AX256" s="221"/>
      <c r="AY256" s="222"/>
      <c r="AZ256" s="223"/>
      <c r="BA256" s="224"/>
      <c r="BB256" s="225"/>
      <c r="BC256" s="224"/>
      <c r="BD256" s="224"/>
      <c r="BE256" s="224"/>
      <c r="BF256" s="224"/>
      <c r="BG256" s="224"/>
      <c r="BH256" s="224"/>
      <c r="BI256" s="224"/>
      <c r="BJ256" s="224"/>
      <c r="BK256" s="224"/>
      <c r="BL256" s="224"/>
      <c r="BM256" s="224"/>
      <c r="BN256" s="224"/>
      <c r="BO256" s="224"/>
      <c r="BP256" s="224"/>
      <c r="BQ256" s="224"/>
      <c r="BR256" s="224"/>
      <c r="BS256" s="224"/>
      <c r="BT256" s="224"/>
      <c r="BU256" s="224"/>
      <c r="BV256" s="224"/>
      <c r="BW256" s="224"/>
      <c r="BX256" s="224"/>
      <c r="BY256" s="224"/>
      <c r="BZ256" s="224"/>
      <c r="CA256" s="224"/>
      <c r="CB256" s="224"/>
      <c r="CC256" s="226"/>
      <c r="CD256" s="226"/>
      <c r="CE256" s="226"/>
      <c r="CF256" s="226"/>
      <c r="CG256" s="226"/>
      <c r="CH256" s="226"/>
      <c r="CI256" s="227"/>
      <c r="CJ256" s="226"/>
      <c r="CK256" s="226"/>
      <c r="CL256" s="226"/>
      <c r="CM256" s="226"/>
      <c r="CN256" s="226"/>
      <c r="CO256" s="226"/>
      <c r="CP256" s="226"/>
      <c r="CQ256" s="226"/>
      <c r="CR256" s="226"/>
      <c r="CS256" s="226"/>
      <c r="CT256" s="226"/>
      <c r="CU256" s="226"/>
      <c r="CV256" s="226"/>
      <c r="CW256" s="226"/>
      <c r="CX256" s="226"/>
      <c r="CY256" s="226"/>
      <c r="CZ256" s="226"/>
      <c r="DA256" s="226"/>
      <c r="DB256" s="226"/>
      <c r="DC256" s="226"/>
      <c r="DD256" s="226"/>
      <c r="DE256" s="226"/>
      <c r="DF256" s="226"/>
      <c r="DG256" s="226"/>
      <c r="DH256" s="226"/>
      <c r="DI256" s="226"/>
      <c r="DJ256" s="226"/>
      <c r="DK256" s="226"/>
      <c r="DL256" s="226"/>
      <c r="DM256" s="226"/>
      <c r="DN256" s="226"/>
      <c r="DO256" s="226"/>
      <c r="DP256" s="226"/>
      <c r="DQ256" s="238"/>
      <c r="DR256" s="239"/>
      <c r="DS256" s="228"/>
      <c r="DT256" s="228"/>
      <c r="DU256" s="228"/>
      <c r="DV256" s="228"/>
      <c r="DW256" s="228"/>
      <c r="DX256" s="228"/>
      <c r="DY256" s="228"/>
      <c r="DZ256" s="228"/>
      <c r="EA256" s="228"/>
      <c r="EB256" s="228"/>
      <c r="EC256" s="228"/>
      <c r="ED256" s="228"/>
      <c r="EE256" s="228"/>
      <c r="EF256" s="228"/>
      <c r="EG256" s="228"/>
      <c r="EH256" s="228"/>
      <c r="EI256" s="228"/>
      <c r="EJ256" s="228"/>
      <c r="EK256" s="228"/>
      <c r="EL256" s="229"/>
      <c r="EM256" s="230"/>
      <c r="EN256" s="230"/>
      <c r="EO256" s="229"/>
      <c r="EP256" s="230"/>
      <c r="EQ256" s="231"/>
      <c r="ER256" s="229"/>
      <c r="ES256" s="230"/>
      <c r="ET256" s="230"/>
      <c r="EU256" s="229"/>
      <c r="EV256" s="230"/>
      <c r="EW256" s="230"/>
      <c r="EX256" s="229"/>
      <c r="EY256" s="230"/>
      <c r="EZ256" s="230"/>
      <c r="FA256" s="229"/>
      <c r="FB256" s="230"/>
      <c r="FC256" s="230"/>
      <c r="FD256" s="232"/>
      <c r="FE256" s="232"/>
      <c r="FF256" s="232"/>
      <c r="FG256" s="232"/>
      <c r="FH256" s="232"/>
      <c r="FI256" s="232"/>
      <c r="FJ256" s="232"/>
      <c r="FK256" s="232"/>
      <c r="FL256" s="232"/>
      <c r="FM256" s="232"/>
      <c r="FN256" s="232"/>
      <c r="FO256" s="232"/>
      <c r="FP256" s="232"/>
      <c r="FQ256" s="232"/>
      <c r="FR256" s="232"/>
      <c r="FS256" s="232"/>
      <c r="FT256" s="232"/>
      <c r="FU256" s="232"/>
      <c r="FV256" s="232"/>
      <c r="FW256" s="232"/>
      <c r="FX256" s="232"/>
      <c r="FY256" s="232"/>
      <c r="FZ256" s="232"/>
      <c r="GA256" s="232"/>
      <c r="GB256" s="232"/>
      <c r="GC256" s="232"/>
      <c r="GD256" s="232"/>
      <c r="GE256" s="232"/>
      <c r="GF256" s="232"/>
      <c r="GG256" s="232"/>
      <c r="GH256" s="232"/>
      <c r="GI256" s="232"/>
      <c r="GJ256" s="232"/>
      <c r="GK256" s="232"/>
      <c r="GL256" s="232"/>
      <c r="GM256" s="232"/>
      <c r="GN256" s="232"/>
      <c r="GO256" s="232"/>
      <c r="GP256" s="232"/>
      <c r="GQ256" s="232"/>
      <c r="GR256" s="232"/>
      <c r="GS256" s="232"/>
      <c r="GT256" s="233"/>
      <c r="GU256" s="234"/>
      <c r="GV256" s="234"/>
      <c r="GW256" s="234"/>
      <c r="GX256" s="234"/>
      <c r="GY256" s="234"/>
      <c r="GZ256" s="233"/>
      <c r="HA256" s="233"/>
      <c r="HB256" s="233"/>
      <c r="HC256" s="234"/>
      <c r="HD256" s="234"/>
      <c r="HE256" s="234"/>
      <c r="HF256" s="233"/>
      <c r="HG256" s="233"/>
      <c r="HH256" s="233"/>
      <c r="HI256" s="233"/>
      <c r="HJ256" s="235"/>
      <c r="HK256" s="235"/>
      <c r="HL256" s="235"/>
      <c r="HM256" s="235"/>
      <c r="HN256" s="235"/>
      <c r="HO256" s="235"/>
      <c r="HP256" s="235"/>
      <c r="HQ256" s="235"/>
      <c r="HR256" s="235"/>
      <c r="HS256" s="235"/>
      <c r="HT256" s="235"/>
      <c r="HU256" s="235"/>
      <c r="HV256" s="235"/>
      <c r="HW256" s="235"/>
      <c r="HX256" s="240"/>
      <c r="HY256" s="241"/>
      <c r="HZ256" s="242"/>
      <c r="IB256" s="244"/>
      <c r="IE256" s="31"/>
      <c r="IG256" s="244"/>
      <c r="IH256" s="245"/>
      <c r="II256" s="245"/>
    </row>
    <row r="257" spans="1:243" s="243" customFormat="1" ht="17.45" hidden="1" customHeight="1">
      <c r="A257" s="236"/>
      <c r="B257" s="237"/>
      <c r="C257" s="246"/>
      <c r="D257" s="247"/>
      <c r="E257" s="248"/>
      <c r="F257" s="249"/>
      <c r="G257" s="249"/>
      <c r="H257" s="249"/>
      <c r="I257" s="249"/>
      <c r="J257" s="249"/>
      <c r="K257" s="220"/>
      <c r="L257" s="220"/>
      <c r="M257" s="220"/>
      <c r="N257" s="220"/>
      <c r="O257" s="221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1"/>
      <c r="AW257" s="221"/>
      <c r="AX257" s="221"/>
      <c r="AY257" s="222"/>
      <c r="AZ257" s="223"/>
      <c r="BA257" s="224"/>
      <c r="BB257" s="225"/>
      <c r="BC257" s="224"/>
      <c r="BD257" s="224"/>
      <c r="BE257" s="224"/>
      <c r="BF257" s="224"/>
      <c r="BG257" s="224"/>
      <c r="BH257" s="224"/>
      <c r="BI257" s="224"/>
      <c r="BJ257" s="224"/>
      <c r="BK257" s="224"/>
      <c r="BL257" s="224"/>
      <c r="BM257" s="224"/>
      <c r="BN257" s="224"/>
      <c r="BO257" s="224"/>
      <c r="BP257" s="224"/>
      <c r="BQ257" s="224"/>
      <c r="BR257" s="224"/>
      <c r="BS257" s="224"/>
      <c r="BT257" s="224"/>
      <c r="BU257" s="224"/>
      <c r="BV257" s="224"/>
      <c r="BW257" s="224"/>
      <c r="BX257" s="224"/>
      <c r="BY257" s="224"/>
      <c r="BZ257" s="224"/>
      <c r="CA257" s="224"/>
      <c r="CB257" s="224"/>
      <c r="CC257" s="226"/>
      <c r="CD257" s="226"/>
      <c r="CE257" s="226"/>
      <c r="CF257" s="226"/>
      <c r="CG257" s="226"/>
      <c r="CH257" s="226"/>
      <c r="CI257" s="227"/>
      <c r="CJ257" s="226"/>
      <c r="CK257" s="226"/>
      <c r="CL257" s="226"/>
      <c r="CM257" s="226"/>
      <c r="CN257" s="226"/>
      <c r="CO257" s="226"/>
      <c r="CP257" s="226"/>
      <c r="CQ257" s="226"/>
      <c r="CR257" s="226"/>
      <c r="CS257" s="226"/>
      <c r="CT257" s="226"/>
      <c r="CU257" s="226"/>
      <c r="CV257" s="226"/>
      <c r="CW257" s="226"/>
      <c r="CX257" s="226"/>
      <c r="CY257" s="226"/>
      <c r="CZ257" s="226"/>
      <c r="DA257" s="226"/>
      <c r="DB257" s="226"/>
      <c r="DC257" s="226"/>
      <c r="DD257" s="226"/>
      <c r="DE257" s="226"/>
      <c r="DF257" s="226"/>
      <c r="DG257" s="226"/>
      <c r="DH257" s="226"/>
      <c r="DI257" s="226"/>
      <c r="DJ257" s="226"/>
      <c r="DK257" s="226"/>
      <c r="DL257" s="226"/>
      <c r="DM257" s="226"/>
      <c r="DN257" s="226"/>
      <c r="DO257" s="226"/>
      <c r="DP257" s="226"/>
      <c r="DQ257" s="238"/>
      <c r="DR257" s="239"/>
      <c r="DS257" s="228"/>
      <c r="DT257" s="228"/>
      <c r="DU257" s="228"/>
      <c r="DV257" s="228"/>
      <c r="DW257" s="228"/>
      <c r="DX257" s="228"/>
      <c r="DY257" s="228"/>
      <c r="DZ257" s="228"/>
      <c r="EA257" s="228"/>
      <c r="EB257" s="228"/>
      <c r="EC257" s="228"/>
      <c r="ED257" s="228"/>
      <c r="EE257" s="228"/>
      <c r="EF257" s="228"/>
      <c r="EG257" s="228"/>
      <c r="EH257" s="228"/>
      <c r="EI257" s="228"/>
      <c r="EJ257" s="228"/>
      <c r="EK257" s="228"/>
      <c r="EL257" s="229"/>
      <c r="EM257" s="230"/>
      <c r="EN257" s="230"/>
      <c r="EO257" s="229"/>
      <c r="EP257" s="230"/>
      <c r="EQ257" s="231"/>
      <c r="ER257" s="229"/>
      <c r="ES257" s="230"/>
      <c r="ET257" s="230"/>
      <c r="EU257" s="229"/>
      <c r="EV257" s="230"/>
      <c r="EW257" s="230"/>
      <c r="EX257" s="229"/>
      <c r="EY257" s="230"/>
      <c r="EZ257" s="230"/>
      <c r="FA257" s="229"/>
      <c r="FB257" s="230"/>
      <c r="FC257" s="230"/>
      <c r="FD257" s="232"/>
      <c r="FE257" s="232"/>
      <c r="FF257" s="232"/>
      <c r="FG257" s="232"/>
      <c r="FH257" s="232"/>
      <c r="FI257" s="232"/>
      <c r="FJ257" s="232"/>
      <c r="FK257" s="232"/>
      <c r="FL257" s="232"/>
      <c r="FM257" s="232"/>
      <c r="FN257" s="232"/>
      <c r="FO257" s="232"/>
      <c r="FP257" s="232"/>
      <c r="FQ257" s="232"/>
      <c r="FR257" s="232"/>
      <c r="FS257" s="232"/>
      <c r="FT257" s="232"/>
      <c r="FU257" s="232"/>
      <c r="FV257" s="232"/>
      <c r="FW257" s="232"/>
      <c r="FX257" s="232"/>
      <c r="FY257" s="232"/>
      <c r="FZ257" s="232"/>
      <c r="GA257" s="232"/>
      <c r="GB257" s="232"/>
      <c r="GC257" s="232"/>
      <c r="GD257" s="232"/>
      <c r="GE257" s="232"/>
      <c r="GF257" s="232"/>
      <c r="GG257" s="232"/>
      <c r="GH257" s="232"/>
      <c r="GI257" s="232"/>
      <c r="GJ257" s="232"/>
      <c r="GK257" s="232"/>
      <c r="GL257" s="232"/>
      <c r="GM257" s="232"/>
      <c r="GN257" s="232"/>
      <c r="GO257" s="232"/>
      <c r="GP257" s="232"/>
      <c r="GQ257" s="232"/>
      <c r="GR257" s="232"/>
      <c r="GS257" s="232"/>
      <c r="GT257" s="233"/>
      <c r="GU257" s="234"/>
      <c r="GV257" s="234"/>
      <c r="GW257" s="234"/>
      <c r="GX257" s="234"/>
      <c r="GY257" s="234"/>
      <c r="GZ257" s="233"/>
      <c r="HA257" s="233"/>
      <c r="HB257" s="233"/>
      <c r="HC257" s="234"/>
      <c r="HD257" s="234"/>
      <c r="HE257" s="234"/>
      <c r="HF257" s="233"/>
      <c r="HG257" s="233"/>
      <c r="HH257" s="233"/>
      <c r="HI257" s="233"/>
      <c r="HJ257" s="235"/>
      <c r="HK257" s="235"/>
      <c r="HL257" s="235"/>
      <c r="HM257" s="235"/>
      <c r="HN257" s="235"/>
      <c r="HO257" s="235"/>
      <c r="HP257" s="235"/>
      <c r="HQ257" s="235"/>
      <c r="HR257" s="235"/>
      <c r="HS257" s="235"/>
      <c r="HT257" s="235"/>
      <c r="HU257" s="235"/>
      <c r="HV257" s="235"/>
      <c r="HW257" s="235"/>
      <c r="HX257" s="240"/>
      <c r="HY257" s="241"/>
      <c r="HZ257" s="242"/>
      <c r="IB257" s="244"/>
      <c r="IE257" s="31"/>
      <c r="IG257" s="244"/>
      <c r="IH257" s="245"/>
      <c r="II257" s="245"/>
    </row>
    <row r="258" spans="1:243" s="243" customFormat="1" ht="17.45" hidden="1" customHeight="1">
      <c r="A258" s="236"/>
      <c r="B258" s="237"/>
      <c r="C258" s="246"/>
      <c r="D258" s="247"/>
      <c r="E258" s="248"/>
      <c r="F258" s="249"/>
      <c r="G258" s="249"/>
      <c r="H258" s="249"/>
      <c r="I258" s="249"/>
      <c r="J258" s="249"/>
      <c r="K258" s="220"/>
      <c r="L258" s="220"/>
      <c r="M258" s="220"/>
      <c r="N258" s="220"/>
      <c r="O258" s="221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1"/>
      <c r="AW258" s="221"/>
      <c r="AX258" s="221"/>
      <c r="AY258" s="222"/>
      <c r="AZ258" s="223"/>
      <c r="BA258" s="224"/>
      <c r="BB258" s="225"/>
      <c r="BC258" s="224"/>
      <c r="BD258" s="224"/>
      <c r="BE258" s="224"/>
      <c r="BF258" s="224"/>
      <c r="BG258" s="224"/>
      <c r="BH258" s="224"/>
      <c r="BI258" s="224"/>
      <c r="BJ258" s="224"/>
      <c r="BK258" s="224"/>
      <c r="BL258" s="224"/>
      <c r="BM258" s="224"/>
      <c r="BN258" s="224"/>
      <c r="BO258" s="224"/>
      <c r="BP258" s="224"/>
      <c r="BQ258" s="224"/>
      <c r="BR258" s="224"/>
      <c r="BS258" s="224"/>
      <c r="BT258" s="224"/>
      <c r="BU258" s="224"/>
      <c r="BV258" s="224"/>
      <c r="BW258" s="224"/>
      <c r="BX258" s="224"/>
      <c r="BY258" s="224"/>
      <c r="BZ258" s="224"/>
      <c r="CA258" s="224"/>
      <c r="CB258" s="224"/>
      <c r="CC258" s="226"/>
      <c r="CD258" s="226"/>
      <c r="CE258" s="226"/>
      <c r="CF258" s="226"/>
      <c r="CG258" s="226"/>
      <c r="CH258" s="226"/>
      <c r="CI258" s="227"/>
      <c r="CJ258" s="226"/>
      <c r="CK258" s="226"/>
      <c r="CL258" s="226"/>
      <c r="CM258" s="226"/>
      <c r="CN258" s="226"/>
      <c r="CO258" s="226"/>
      <c r="CP258" s="226"/>
      <c r="CQ258" s="226"/>
      <c r="CR258" s="226"/>
      <c r="CS258" s="226"/>
      <c r="CT258" s="226"/>
      <c r="CU258" s="226"/>
      <c r="CV258" s="226"/>
      <c r="CW258" s="226"/>
      <c r="CX258" s="226"/>
      <c r="CY258" s="226"/>
      <c r="CZ258" s="226"/>
      <c r="DA258" s="226"/>
      <c r="DB258" s="226"/>
      <c r="DC258" s="226"/>
      <c r="DD258" s="226"/>
      <c r="DE258" s="226"/>
      <c r="DF258" s="226"/>
      <c r="DG258" s="226"/>
      <c r="DH258" s="226"/>
      <c r="DI258" s="226"/>
      <c r="DJ258" s="226"/>
      <c r="DK258" s="226"/>
      <c r="DL258" s="226"/>
      <c r="DM258" s="226"/>
      <c r="DN258" s="226"/>
      <c r="DO258" s="226"/>
      <c r="DP258" s="226"/>
      <c r="DQ258" s="238"/>
      <c r="DR258" s="239"/>
      <c r="DS258" s="228"/>
      <c r="DT258" s="228"/>
      <c r="DU258" s="228"/>
      <c r="DV258" s="228"/>
      <c r="DW258" s="228"/>
      <c r="DX258" s="228"/>
      <c r="DY258" s="228"/>
      <c r="DZ258" s="228"/>
      <c r="EA258" s="228"/>
      <c r="EB258" s="228"/>
      <c r="EC258" s="228"/>
      <c r="ED258" s="228"/>
      <c r="EE258" s="228"/>
      <c r="EF258" s="228"/>
      <c r="EG258" s="228"/>
      <c r="EH258" s="228"/>
      <c r="EI258" s="228"/>
      <c r="EJ258" s="228"/>
      <c r="EK258" s="228"/>
      <c r="EL258" s="229"/>
      <c r="EM258" s="230"/>
      <c r="EN258" s="230"/>
      <c r="EO258" s="229"/>
      <c r="EP258" s="230"/>
      <c r="EQ258" s="231"/>
      <c r="ER258" s="229"/>
      <c r="ES258" s="230"/>
      <c r="ET258" s="230"/>
      <c r="EU258" s="229"/>
      <c r="EV258" s="230"/>
      <c r="EW258" s="230"/>
      <c r="EX258" s="229"/>
      <c r="EY258" s="230"/>
      <c r="EZ258" s="230"/>
      <c r="FA258" s="229"/>
      <c r="FB258" s="230"/>
      <c r="FC258" s="230"/>
      <c r="FD258" s="232"/>
      <c r="FE258" s="232"/>
      <c r="FF258" s="232"/>
      <c r="FG258" s="232"/>
      <c r="FH258" s="232"/>
      <c r="FI258" s="232"/>
      <c r="FJ258" s="232"/>
      <c r="FK258" s="232"/>
      <c r="FL258" s="232"/>
      <c r="FM258" s="232"/>
      <c r="FN258" s="232"/>
      <c r="FO258" s="232"/>
      <c r="FP258" s="232"/>
      <c r="FQ258" s="232"/>
      <c r="FR258" s="232"/>
      <c r="FS258" s="232"/>
      <c r="FT258" s="232"/>
      <c r="FU258" s="232"/>
      <c r="FV258" s="232"/>
      <c r="FW258" s="232"/>
      <c r="FX258" s="232"/>
      <c r="FY258" s="232"/>
      <c r="FZ258" s="232"/>
      <c r="GA258" s="232"/>
      <c r="GB258" s="232"/>
      <c r="GC258" s="232"/>
      <c r="GD258" s="232"/>
      <c r="GE258" s="232"/>
      <c r="GF258" s="232"/>
      <c r="GG258" s="232"/>
      <c r="GH258" s="232"/>
      <c r="GI258" s="232"/>
      <c r="GJ258" s="232"/>
      <c r="GK258" s="232"/>
      <c r="GL258" s="232"/>
      <c r="GM258" s="232"/>
      <c r="GN258" s="232"/>
      <c r="GO258" s="232"/>
      <c r="GP258" s="232"/>
      <c r="GQ258" s="232"/>
      <c r="GR258" s="232"/>
      <c r="GS258" s="232"/>
      <c r="GT258" s="233"/>
      <c r="GU258" s="234"/>
      <c r="GV258" s="234"/>
      <c r="GW258" s="234"/>
      <c r="GX258" s="234"/>
      <c r="GY258" s="234"/>
      <c r="GZ258" s="233"/>
      <c r="HA258" s="233"/>
      <c r="HB258" s="233"/>
      <c r="HC258" s="234"/>
      <c r="HD258" s="234"/>
      <c r="HE258" s="234"/>
      <c r="HF258" s="233"/>
      <c r="HG258" s="233"/>
      <c r="HH258" s="233"/>
      <c r="HI258" s="233"/>
      <c r="HJ258" s="235"/>
      <c r="HK258" s="235"/>
      <c r="HL258" s="235"/>
      <c r="HM258" s="235"/>
      <c r="HN258" s="235"/>
      <c r="HO258" s="235"/>
      <c r="HP258" s="235"/>
      <c r="HQ258" s="235"/>
      <c r="HR258" s="235"/>
      <c r="HS258" s="235"/>
      <c r="HT258" s="235"/>
      <c r="HU258" s="235"/>
      <c r="HV258" s="235"/>
      <c r="HW258" s="235"/>
      <c r="HX258" s="240"/>
      <c r="HY258" s="241"/>
      <c r="HZ258" s="242"/>
      <c r="IB258" s="244"/>
      <c r="IE258" s="31"/>
      <c r="IG258" s="244"/>
      <c r="IH258" s="245"/>
      <c r="II258" s="245"/>
    </row>
    <row r="259" spans="1:243" s="243" customFormat="1" ht="17.45" hidden="1" customHeight="1">
      <c r="A259" s="236"/>
      <c r="B259" s="237"/>
      <c r="C259" s="246"/>
      <c r="D259" s="247"/>
      <c r="E259" s="248"/>
      <c r="F259" s="249"/>
      <c r="G259" s="249"/>
      <c r="H259" s="249"/>
      <c r="I259" s="249"/>
      <c r="J259" s="249"/>
      <c r="K259" s="220"/>
      <c r="L259" s="220"/>
      <c r="M259" s="220"/>
      <c r="N259" s="220"/>
      <c r="O259" s="221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1"/>
      <c r="AW259" s="221"/>
      <c r="AX259" s="221"/>
      <c r="AY259" s="222"/>
      <c r="AZ259" s="223"/>
      <c r="BA259" s="224"/>
      <c r="BB259" s="225"/>
      <c r="BC259" s="224"/>
      <c r="BD259" s="224"/>
      <c r="BE259" s="224"/>
      <c r="BF259" s="224"/>
      <c r="BG259" s="224"/>
      <c r="BH259" s="224"/>
      <c r="BI259" s="224"/>
      <c r="BJ259" s="224"/>
      <c r="BK259" s="224"/>
      <c r="BL259" s="224"/>
      <c r="BM259" s="224"/>
      <c r="BN259" s="224"/>
      <c r="BO259" s="224"/>
      <c r="BP259" s="224"/>
      <c r="BQ259" s="224"/>
      <c r="BR259" s="224"/>
      <c r="BS259" s="224"/>
      <c r="BT259" s="224"/>
      <c r="BU259" s="224"/>
      <c r="BV259" s="224"/>
      <c r="BW259" s="224"/>
      <c r="BX259" s="224"/>
      <c r="BY259" s="224"/>
      <c r="BZ259" s="224"/>
      <c r="CA259" s="224"/>
      <c r="CB259" s="224"/>
      <c r="CC259" s="226"/>
      <c r="CD259" s="226"/>
      <c r="CE259" s="226"/>
      <c r="CF259" s="226"/>
      <c r="CG259" s="226"/>
      <c r="CH259" s="226"/>
      <c r="CI259" s="227"/>
      <c r="CJ259" s="226"/>
      <c r="CK259" s="226"/>
      <c r="CL259" s="226"/>
      <c r="CM259" s="226"/>
      <c r="CN259" s="226"/>
      <c r="CO259" s="226"/>
      <c r="CP259" s="226"/>
      <c r="CQ259" s="226"/>
      <c r="CR259" s="226"/>
      <c r="CS259" s="226"/>
      <c r="CT259" s="226"/>
      <c r="CU259" s="226"/>
      <c r="CV259" s="226"/>
      <c r="CW259" s="226"/>
      <c r="CX259" s="226"/>
      <c r="CY259" s="226"/>
      <c r="CZ259" s="226"/>
      <c r="DA259" s="226"/>
      <c r="DB259" s="226"/>
      <c r="DC259" s="226"/>
      <c r="DD259" s="226"/>
      <c r="DE259" s="226"/>
      <c r="DF259" s="226"/>
      <c r="DG259" s="226"/>
      <c r="DH259" s="226"/>
      <c r="DI259" s="226"/>
      <c r="DJ259" s="226"/>
      <c r="DK259" s="226"/>
      <c r="DL259" s="226"/>
      <c r="DM259" s="226"/>
      <c r="DN259" s="226"/>
      <c r="DO259" s="226"/>
      <c r="DP259" s="226"/>
      <c r="DQ259" s="238"/>
      <c r="DR259" s="239"/>
      <c r="DS259" s="228"/>
      <c r="DT259" s="228"/>
      <c r="DU259" s="228"/>
      <c r="DV259" s="228"/>
      <c r="DW259" s="228"/>
      <c r="DX259" s="228"/>
      <c r="DY259" s="228"/>
      <c r="DZ259" s="228"/>
      <c r="EA259" s="228"/>
      <c r="EB259" s="228"/>
      <c r="EC259" s="228"/>
      <c r="ED259" s="228"/>
      <c r="EE259" s="228"/>
      <c r="EF259" s="228"/>
      <c r="EG259" s="228"/>
      <c r="EH259" s="228"/>
      <c r="EI259" s="228"/>
      <c r="EJ259" s="228"/>
      <c r="EK259" s="228"/>
      <c r="EL259" s="229"/>
      <c r="EM259" s="230"/>
      <c r="EN259" s="230"/>
      <c r="EO259" s="229"/>
      <c r="EP259" s="230"/>
      <c r="EQ259" s="231"/>
      <c r="ER259" s="229"/>
      <c r="ES259" s="230"/>
      <c r="ET259" s="230"/>
      <c r="EU259" s="229"/>
      <c r="EV259" s="230"/>
      <c r="EW259" s="230"/>
      <c r="EX259" s="229"/>
      <c r="EY259" s="230"/>
      <c r="EZ259" s="230"/>
      <c r="FA259" s="229"/>
      <c r="FB259" s="230"/>
      <c r="FC259" s="230"/>
      <c r="FD259" s="232"/>
      <c r="FE259" s="232"/>
      <c r="FF259" s="232"/>
      <c r="FG259" s="232"/>
      <c r="FH259" s="232"/>
      <c r="FI259" s="232"/>
      <c r="FJ259" s="232"/>
      <c r="FK259" s="232"/>
      <c r="FL259" s="232"/>
      <c r="FM259" s="232"/>
      <c r="FN259" s="232"/>
      <c r="FO259" s="232"/>
      <c r="FP259" s="232"/>
      <c r="FQ259" s="232"/>
      <c r="FR259" s="232"/>
      <c r="FS259" s="232"/>
      <c r="FT259" s="232"/>
      <c r="FU259" s="232"/>
      <c r="FV259" s="232"/>
      <c r="FW259" s="232"/>
      <c r="FX259" s="232"/>
      <c r="FY259" s="232"/>
      <c r="FZ259" s="232"/>
      <c r="GA259" s="232"/>
      <c r="GB259" s="232"/>
      <c r="GC259" s="232"/>
      <c r="GD259" s="232"/>
      <c r="GE259" s="232"/>
      <c r="GF259" s="232"/>
      <c r="GG259" s="232"/>
      <c r="GH259" s="232"/>
      <c r="GI259" s="232"/>
      <c r="GJ259" s="232"/>
      <c r="GK259" s="232"/>
      <c r="GL259" s="232"/>
      <c r="GM259" s="232"/>
      <c r="GN259" s="232"/>
      <c r="GO259" s="232"/>
      <c r="GP259" s="232"/>
      <c r="GQ259" s="232"/>
      <c r="GR259" s="232"/>
      <c r="GS259" s="232"/>
      <c r="GT259" s="233"/>
      <c r="GU259" s="234"/>
      <c r="GV259" s="234"/>
      <c r="GW259" s="234"/>
      <c r="GX259" s="234"/>
      <c r="GY259" s="234"/>
      <c r="GZ259" s="233"/>
      <c r="HA259" s="233"/>
      <c r="HB259" s="233"/>
      <c r="HC259" s="234"/>
      <c r="HD259" s="234"/>
      <c r="HE259" s="234"/>
      <c r="HF259" s="233"/>
      <c r="HG259" s="233"/>
      <c r="HH259" s="233"/>
      <c r="HI259" s="233"/>
      <c r="HJ259" s="235"/>
      <c r="HK259" s="235"/>
      <c r="HL259" s="235"/>
      <c r="HM259" s="235"/>
      <c r="HN259" s="235"/>
      <c r="HO259" s="235"/>
      <c r="HP259" s="235"/>
      <c r="HQ259" s="235"/>
      <c r="HR259" s="235"/>
      <c r="HS259" s="235"/>
      <c r="HT259" s="235"/>
      <c r="HU259" s="235"/>
      <c r="HV259" s="235"/>
      <c r="HW259" s="235"/>
      <c r="HX259" s="240"/>
      <c r="HY259" s="241"/>
      <c r="HZ259" s="242"/>
      <c r="IB259" s="244"/>
      <c r="IE259" s="31"/>
      <c r="IG259" s="244"/>
      <c r="IH259" s="245"/>
      <c r="II259" s="245"/>
    </row>
    <row r="260" spans="1:243" s="243" customFormat="1" ht="17.45" hidden="1" customHeight="1">
      <c r="A260" s="236"/>
      <c r="B260" s="237"/>
      <c r="C260" s="246"/>
      <c r="D260" s="247"/>
      <c r="E260" s="248"/>
      <c r="F260" s="249"/>
      <c r="G260" s="249"/>
      <c r="H260" s="249"/>
      <c r="I260" s="249"/>
      <c r="J260" s="249"/>
      <c r="K260" s="220"/>
      <c r="L260" s="220"/>
      <c r="M260" s="220"/>
      <c r="N260" s="220"/>
      <c r="O260" s="221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1"/>
      <c r="AW260" s="221"/>
      <c r="AX260" s="221"/>
      <c r="AY260" s="222"/>
      <c r="AZ260" s="223"/>
      <c r="BA260" s="224"/>
      <c r="BB260" s="225"/>
      <c r="BC260" s="224"/>
      <c r="BD260" s="224"/>
      <c r="BE260" s="224"/>
      <c r="BF260" s="224"/>
      <c r="BG260" s="224"/>
      <c r="BH260" s="224"/>
      <c r="BI260" s="224"/>
      <c r="BJ260" s="224"/>
      <c r="BK260" s="224"/>
      <c r="BL260" s="224"/>
      <c r="BM260" s="224"/>
      <c r="BN260" s="224"/>
      <c r="BO260" s="224"/>
      <c r="BP260" s="224"/>
      <c r="BQ260" s="224"/>
      <c r="BR260" s="224"/>
      <c r="BS260" s="224"/>
      <c r="BT260" s="224"/>
      <c r="BU260" s="224"/>
      <c r="BV260" s="224"/>
      <c r="BW260" s="224"/>
      <c r="BX260" s="224"/>
      <c r="BY260" s="224"/>
      <c r="BZ260" s="224"/>
      <c r="CA260" s="224"/>
      <c r="CB260" s="224"/>
      <c r="CC260" s="226"/>
      <c r="CD260" s="226"/>
      <c r="CE260" s="226"/>
      <c r="CF260" s="226"/>
      <c r="CG260" s="226"/>
      <c r="CH260" s="226"/>
      <c r="CI260" s="227"/>
      <c r="CJ260" s="226"/>
      <c r="CK260" s="226"/>
      <c r="CL260" s="226"/>
      <c r="CM260" s="226"/>
      <c r="CN260" s="226"/>
      <c r="CO260" s="226"/>
      <c r="CP260" s="226"/>
      <c r="CQ260" s="226"/>
      <c r="CR260" s="226"/>
      <c r="CS260" s="226"/>
      <c r="CT260" s="226"/>
      <c r="CU260" s="226"/>
      <c r="CV260" s="226"/>
      <c r="CW260" s="226"/>
      <c r="CX260" s="226"/>
      <c r="CY260" s="226"/>
      <c r="CZ260" s="226"/>
      <c r="DA260" s="226"/>
      <c r="DB260" s="226"/>
      <c r="DC260" s="226"/>
      <c r="DD260" s="226"/>
      <c r="DE260" s="226"/>
      <c r="DF260" s="226"/>
      <c r="DG260" s="226"/>
      <c r="DH260" s="226"/>
      <c r="DI260" s="226"/>
      <c r="DJ260" s="226"/>
      <c r="DK260" s="226"/>
      <c r="DL260" s="226"/>
      <c r="DM260" s="226"/>
      <c r="DN260" s="226"/>
      <c r="DO260" s="226"/>
      <c r="DP260" s="226"/>
      <c r="DQ260" s="238"/>
      <c r="DR260" s="239"/>
      <c r="DS260" s="228"/>
      <c r="DT260" s="228"/>
      <c r="DU260" s="228"/>
      <c r="DV260" s="228"/>
      <c r="DW260" s="228"/>
      <c r="DX260" s="228"/>
      <c r="DY260" s="228"/>
      <c r="DZ260" s="228"/>
      <c r="EA260" s="228"/>
      <c r="EB260" s="228"/>
      <c r="EC260" s="228"/>
      <c r="ED260" s="228"/>
      <c r="EE260" s="228"/>
      <c r="EF260" s="228"/>
      <c r="EG260" s="228"/>
      <c r="EH260" s="228"/>
      <c r="EI260" s="228"/>
      <c r="EJ260" s="228"/>
      <c r="EK260" s="228"/>
      <c r="EL260" s="229"/>
      <c r="EM260" s="230"/>
      <c r="EN260" s="230"/>
      <c r="EO260" s="229"/>
      <c r="EP260" s="230"/>
      <c r="EQ260" s="231"/>
      <c r="ER260" s="229"/>
      <c r="ES260" s="230"/>
      <c r="ET260" s="230"/>
      <c r="EU260" s="229"/>
      <c r="EV260" s="230"/>
      <c r="EW260" s="230"/>
      <c r="EX260" s="229"/>
      <c r="EY260" s="230"/>
      <c r="EZ260" s="230"/>
      <c r="FA260" s="229"/>
      <c r="FB260" s="230"/>
      <c r="FC260" s="230"/>
      <c r="FD260" s="232"/>
      <c r="FE260" s="232"/>
      <c r="FF260" s="232"/>
      <c r="FG260" s="232"/>
      <c r="FH260" s="232"/>
      <c r="FI260" s="232"/>
      <c r="FJ260" s="232"/>
      <c r="FK260" s="232"/>
      <c r="FL260" s="232"/>
      <c r="FM260" s="232"/>
      <c r="FN260" s="232"/>
      <c r="FO260" s="232"/>
      <c r="FP260" s="232"/>
      <c r="FQ260" s="232"/>
      <c r="FR260" s="232"/>
      <c r="FS260" s="232"/>
      <c r="FT260" s="232"/>
      <c r="FU260" s="232"/>
      <c r="FV260" s="232"/>
      <c r="FW260" s="232"/>
      <c r="FX260" s="232"/>
      <c r="FY260" s="232"/>
      <c r="FZ260" s="232"/>
      <c r="GA260" s="232"/>
      <c r="GB260" s="232"/>
      <c r="GC260" s="232"/>
      <c r="GD260" s="232"/>
      <c r="GE260" s="232"/>
      <c r="GF260" s="232"/>
      <c r="GG260" s="232"/>
      <c r="GH260" s="232"/>
      <c r="GI260" s="232"/>
      <c r="GJ260" s="232"/>
      <c r="GK260" s="232"/>
      <c r="GL260" s="232"/>
      <c r="GM260" s="232"/>
      <c r="GN260" s="232"/>
      <c r="GO260" s="232"/>
      <c r="GP260" s="232"/>
      <c r="GQ260" s="232"/>
      <c r="GR260" s="232"/>
      <c r="GS260" s="232"/>
      <c r="GT260" s="233"/>
      <c r="GU260" s="234"/>
      <c r="GV260" s="234"/>
      <c r="GW260" s="234"/>
      <c r="GX260" s="234"/>
      <c r="GY260" s="234"/>
      <c r="GZ260" s="233"/>
      <c r="HA260" s="233"/>
      <c r="HB260" s="233"/>
      <c r="HC260" s="234"/>
      <c r="HD260" s="234"/>
      <c r="HE260" s="234"/>
      <c r="HF260" s="233"/>
      <c r="HG260" s="233"/>
      <c r="HH260" s="233"/>
      <c r="HI260" s="233"/>
      <c r="HJ260" s="235"/>
      <c r="HK260" s="235"/>
      <c r="HL260" s="235"/>
      <c r="HM260" s="235"/>
      <c r="HN260" s="235"/>
      <c r="HO260" s="235"/>
      <c r="HP260" s="235"/>
      <c r="HQ260" s="235"/>
      <c r="HR260" s="235"/>
      <c r="HS260" s="235"/>
      <c r="HT260" s="235"/>
      <c r="HU260" s="235"/>
      <c r="HV260" s="235"/>
      <c r="HW260" s="235"/>
      <c r="HX260" s="240"/>
      <c r="HY260" s="241"/>
      <c r="HZ260" s="242"/>
      <c r="IB260" s="244"/>
      <c r="IE260" s="31"/>
      <c r="IG260" s="244"/>
      <c r="IH260" s="245"/>
      <c r="II260" s="245"/>
    </row>
    <row r="261" spans="1:243" s="243" customFormat="1" ht="17.45" hidden="1" customHeight="1">
      <c r="A261" s="236"/>
      <c r="B261" s="237"/>
      <c r="C261" s="246"/>
      <c r="D261" s="247"/>
      <c r="E261" s="248"/>
      <c r="F261" s="249"/>
      <c r="G261" s="249"/>
      <c r="H261" s="249"/>
      <c r="I261" s="249"/>
      <c r="J261" s="249"/>
      <c r="K261" s="220"/>
      <c r="L261" s="220"/>
      <c r="M261" s="220"/>
      <c r="N261" s="220"/>
      <c r="O261" s="221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1"/>
      <c r="AW261" s="221"/>
      <c r="AX261" s="221"/>
      <c r="AY261" s="222"/>
      <c r="AZ261" s="223"/>
      <c r="BA261" s="224"/>
      <c r="BB261" s="225"/>
      <c r="BC261" s="224"/>
      <c r="BD261" s="224"/>
      <c r="BE261" s="224"/>
      <c r="BF261" s="224"/>
      <c r="BG261" s="224"/>
      <c r="BH261" s="224"/>
      <c r="BI261" s="224"/>
      <c r="BJ261" s="224"/>
      <c r="BK261" s="224"/>
      <c r="BL261" s="224"/>
      <c r="BM261" s="224"/>
      <c r="BN261" s="224"/>
      <c r="BO261" s="224"/>
      <c r="BP261" s="224"/>
      <c r="BQ261" s="224"/>
      <c r="BR261" s="224"/>
      <c r="BS261" s="224"/>
      <c r="BT261" s="224"/>
      <c r="BU261" s="224"/>
      <c r="BV261" s="224"/>
      <c r="BW261" s="224"/>
      <c r="BX261" s="224"/>
      <c r="BY261" s="224"/>
      <c r="BZ261" s="224"/>
      <c r="CA261" s="224"/>
      <c r="CB261" s="224"/>
      <c r="CC261" s="226"/>
      <c r="CD261" s="226"/>
      <c r="CE261" s="226"/>
      <c r="CF261" s="226"/>
      <c r="CG261" s="226"/>
      <c r="CH261" s="226"/>
      <c r="CI261" s="227"/>
      <c r="CJ261" s="226"/>
      <c r="CK261" s="226"/>
      <c r="CL261" s="226"/>
      <c r="CM261" s="226"/>
      <c r="CN261" s="226"/>
      <c r="CO261" s="226"/>
      <c r="CP261" s="226"/>
      <c r="CQ261" s="226"/>
      <c r="CR261" s="226"/>
      <c r="CS261" s="226"/>
      <c r="CT261" s="226"/>
      <c r="CU261" s="226"/>
      <c r="CV261" s="226"/>
      <c r="CW261" s="226"/>
      <c r="CX261" s="226"/>
      <c r="CY261" s="226"/>
      <c r="CZ261" s="226"/>
      <c r="DA261" s="226"/>
      <c r="DB261" s="226"/>
      <c r="DC261" s="226"/>
      <c r="DD261" s="226"/>
      <c r="DE261" s="226"/>
      <c r="DF261" s="226"/>
      <c r="DG261" s="226"/>
      <c r="DH261" s="226"/>
      <c r="DI261" s="226"/>
      <c r="DJ261" s="226"/>
      <c r="DK261" s="226"/>
      <c r="DL261" s="226"/>
      <c r="DM261" s="226"/>
      <c r="DN261" s="226"/>
      <c r="DO261" s="226"/>
      <c r="DP261" s="226"/>
      <c r="DQ261" s="238"/>
      <c r="DR261" s="239"/>
      <c r="DS261" s="228"/>
      <c r="DT261" s="228"/>
      <c r="DU261" s="228"/>
      <c r="DV261" s="228"/>
      <c r="DW261" s="228"/>
      <c r="DX261" s="228"/>
      <c r="DY261" s="228"/>
      <c r="DZ261" s="228"/>
      <c r="EA261" s="228"/>
      <c r="EB261" s="228"/>
      <c r="EC261" s="228"/>
      <c r="ED261" s="228"/>
      <c r="EE261" s="228"/>
      <c r="EF261" s="228"/>
      <c r="EG261" s="228"/>
      <c r="EH261" s="228"/>
      <c r="EI261" s="228"/>
      <c r="EJ261" s="228"/>
      <c r="EK261" s="228"/>
      <c r="EL261" s="229"/>
      <c r="EM261" s="230"/>
      <c r="EN261" s="230"/>
      <c r="EO261" s="229"/>
      <c r="EP261" s="230"/>
      <c r="EQ261" s="231"/>
      <c r="ER261" s="229"/>
      <c r="ES261" s="230"/>
      <c r="ET261" s="230"/>
      <c r="EU261" s="229"/>
      <c r="EV261" s="230"/>
      <c r="EW261" s="230"/>
      <c r="EX261" s="229"/>
      <c r="EY261" s="230"/>
      <c r="EZ261" s="230"/>
      <c r="FA261" s="229"/>
      <c r="FB261" s="230"/>
      <c r="FC261" s="230"/>
      <c r="FD261" s="232"/>
      <c r="FE261" s="232"/>
      <c r="FF261" s="232"/>
      <c r="FG261" s="232"/>
      <c r="FH261" s="232"/>
      <c r="FI261" s="232"/>
      <c r="FJ261" s="232"/>
      <c r="FK261" s="232"/>
      <c r="FL261" s="232"/>
      <c r="FM261" s="232"/>
      <c r="FN261" s="232"/>
      <c r="FO261" s="232"/>
      <c r="FP261" s="232"/>
      <c r="FQ261" s="232"/>
      <c r="FR261" s="232"/>
      <c r="FS261" s="232"/>
      <c r="FT261" s="232"/>
      <c r="FU261" s="232"/>
      <c r="FV261" s="232"/>
      <c r="FW261" s="232"/>
      <c r="FX261" s="232"/>
      <c r="FY261" s="232"/>
      <c r="FZ261" s="232"/>
      <c r="GA261" s="232"/>
      <c r="GB261" s="232"/>
      <c r="GC261" s="232"/>
      <c r="GD261" s="232"/>
      <c r="GE261" s="232"/>
      <c r="GF261" s="232"/>
      <c r="GG261" s="232"/>
      <c r="GH261" s="232"/>
      <c r="GI261" s="232"/>
      <c r="GJ261" s="232"/>
      <c r="GK261" s="232"/>
      <c r="GL261" s="232"/>
      <c r="GM261" s="232"/>
      <c r="GN261" s="232"/>
      <c r="GO261" s="232"/>
      <c r="GP261" s="232"/>
      <c r="GQ261" s="232"/>
      <c r="GR261" s="232"/>
      <c r="GS261" s="232"/>
      <c r="GT261" s="233"/>
      <c r="GU261" s="234"/>
      <c r="GV261" s="234"/>
      <c r="GW261" s="234"/>
      <c r="GX261" s="234"/>
      <c r="GY261" s="234"/>
      <c r="GZ261" s="233"/>
      <c r="HA261" s="233"/>
      <c r="HB261" s="233"/>
      <c r="HC261" s="234"/>
      <c r="HD261" s="234"/>
      <c r="HE261" s="234"/>
      <c r="HF261" s="233"/>
      <c r="HG261" s="233"/>
      <c r="HH261" s="233"/>
      <c r="HI261" s="233"/>
      <c r="HJ261" s="235"/>
      <c r="HK261" s="235"/>
      <c r="HL261" s="235"/>
      <c r="HM261" s="235"/>
      <c r="HN261" s="235"/>
      <c r="HO261" s="235"/>
      <c r="HP261" s="235"/>
      <c r="HQ261" s="235"/>
      <c r="HR261" s="235"/>
      <c r="HS261" s="235"/>
      <c r="HT261" s="235"/>
      <c r="HU261" s="235"/>
      <c r="HV261" s="235"/>
      <c r="HW261" s="235"/>
      <c r="HX261" s="240"/>
      <c r="HY261" s="241"/>
      <c r="HZ261" s="242"/>
      <c r="IB261" s="244"/>
      <c r="IE261" s="31"/>
      <c r="IG261" s="244"/>
      <c r="IH261" s="245"/>
      <c r="II261" s="245"/>
    </row>
    <row r="262" spans="1:243" s="243" customFormat="1" ht="17.45" hidden="1" customHeight="1">
      <c r="A262" s="236"/>
      <c r="B262" s="237"/>
      <c r="C262" s="246"/>
      <c r="D262" s="247"/>
      <c r="E262" s="248"/>
      <c r="F262" s="249"/>
      <c r="G262" s="249"/>
      <c r="H262" s="249"/>
      <c r="I262" s="249"/>
      <c r="J262" s="249"/>
      <c r="K262" s="220"/>
      <c r="L262" s="220"/>
      <c r="M262" s="220"/>
      <c r="N262" s="220"/>
      <c r="O262" s="221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1"/>
      <c r="AW262" s="221"/>
      <c r="AX262" s="221"/>
      <c r="AY262" s="222"/>
      <c r="AZ262" s="223"/>
      <c r="BA262" s="224"/>
      <c r="BB262" s="225"/>
      <c r="BC262" s="224"/>
      <c r="BD262" s="224"/>
      <c r="BE262" s="224"/>
      <c r="BF262" s="224"/>
      <c r="BG262" s="224"/>
      <c r="BH262" s="224"/>
      <c r="BI262" s="224"/>
      <c r="BJ262" s="224"/>
      <c r="BK262" s="224"/>
      <c r="BL262" s="224"/>
      <c r="BM262" s="224"/>
      <c r="BN262" s="224"/>
      <c r="BO262" s="224"/>
      <c r="BP262" s="224"/>
      <c r="BQ262" s="224"/>
      <c r="BR262" s="224"/>
      <c r="BS262" s="224"/>
      <c r="BT262" s="224"/>
      <c r="BU262" s="224"/>
      <c r="BV262" s="224"/>
      <c r="BW262" s="224"/>
      <c r="BX262" s="224"/>
      <c r="BY262" s="224"/>
      <c r="BZ262" s="224"/>
      <c r="CA262" s="224"/>
      <c r="CB262" s="224"/>
      <c r="CC262" s="226"/>
      <c r="CD262" s="226"/>
      <c r="CE262" s="226"/>
      <c r="CF262" s="226"/>
      <c r="CG262" s="226"/>
      <c r="CH262" s="226"/>
      <c r="CI262" s="227"/>
      <c r="CJ262" s="226"/>
      <c r="CK262" s="226"/>
      <c r="CL262" s="226"/>
      <c r="CM262" s="226"/>
      <c r="CN262" s="226"/>
      <c r="CO262" s="226"/>
      <c r="CP262" s="226"/>
      <c r="CQ262" s="226"/>
      <c r="CR262" s="226"/>
      <c r="CS262" s="226"/>
      <c r="CT262" s="226"/>
      <c r="CU262" s="226"/>
      <c r="CV262" s="226"/>
      <c r="CW262" s="226"/>
      <c r="CX262" s="226"/>
      <c r="CY262" s="226"/>
      <c r="CZ262" s="226"/>
      <c r="DA262" s="226"/>
      <c r="DB262" s="226"/>
      <c r="DC262" s="226"/>
      <c r="DD262" s="226"/>
      <c r="DE262" s="226"/>
      <c r="DF262" s="226"/>
      <c r="DG262" s="226"/>
      <c r="DH262" s="226"/>
      <c r="DI262" s="226"/>
      <c r="DJ262" s="226"/>
      <c r="DK262" s="226"/>
      <c r="DL262" s="226"/>
      <c r="DM262" s="226"/>
      <c r="DN262" s="226"/>
      <c r="DO262" s="226"/>
      <c r="DP262" s="226"/>
      <c r="DQ262" s="238"/>
      <c r="DR262" s="239"/>
      <c r="DS262" s="228"/>
      <c r="DT262" s="228"/>
      <c r="DU262" s="228"/>
      <c r="DV262" s="228"/>
      <c r="DW262" s="228"/>
      <c r="DX262" s="228"/>
      <c r="DY262" s="228"/>
      <c r="DZ262" s="228"/>
      <c r="EA262" s="228"/>
      <c r="EB262" s="228"/>
      <c r="EC262" s="228"/>
      <c r="ED262" s="228"/>
      <c r="EE262" s="228"/>
      <c r="EF262" s="228"/>
      <c r="EG262" s="228"/>
      <c r="EH262" s="228"/>
      <c r="EI262" s="228"/>
      <c r="EJ262" s="228"/>
      <c r="EK262" s="228"/>
      <c r="EL262" s="229"/>
      <c r="EM262" s="230"/>
      <c r="EN262" s="230"/>
      <c r="EO262" s="229"/>
      <c r="EP262" s="230"/>
      <c r="EQ262" s="231"/>
      <c r="ER262" s="229"/>
      <c r="ES262" s="230"/>
      <c r="ET262" s="230"/>
      <c r="EU262" s="229"/>
      <c r="EV262" s="230"/>
      <c r="EW262" s="230"/>
      <c r="EX262" s="229"/>
      <c r="EY262" s="230"/>
      <c r="EZ262" s="230"/>
      <c r="FA262" s="229"/>
      <c r="FB262" s="230"/>
      <c r="FC262" s="230"/>
      <c r="FD262" s="232"/>
      <c r="FE262" s="232"/>
      <c r="FF262" s="232"/>
      <c r="FG262" s="232"/>
      <c r="FH262" s="232"/>
      <c r="FI262" s="232"/>
      <c r="FJ262" s="232"/>
      <c r="FK262" s="232"/>
      <c r="FL262" s="232"/>
      <c r="FM262" s="232"/>
      <c r="FN262" s="232"/>
      <c r="FO262" s="232"/>
      <c r="FP262" s="232"/>
      <c r="FQ262" s="232"/>
      <c r="FR262" s="232"/>
      <c r="FS262" s="232"/>
      <c r="FT262" s="232"/>
      <c r="FU262" s="232"/>
      <c r="FV262" s="232"/>
      <c r="FW262" s="232"/>
      <c r="FX262" s="232"/>
      <c r="FY262" s="232"/>
      <c r="FZ262" s="232"/>
      <c r="GA262" s="232"/>
      <c r="GB262" s="232"/>
      <c r="GC262" s="232"/>
      <c r="GD262" s="232"/>
      <c r="GE262" s="232"/>
      <c r="GF262" s="232"/>
      <c r="GG262" s="232"/>
      <c r="GH262" s="232"/>
      <c r="GI262" s="232"/>
      <c r="GJ262" s="232"/>
      <c r="GK262" s="232"/>
      <c r="GL262" s="232"/>
      <c r="GM262" s="232"/>
      <c r="GN262" s="232"/>
      <c r="GO262" s="232"/>
      <c r="GP262" s="232"/>
      <c r="GQ262" s="232"/>
      <c r="GR262" s="232"/>
      <c r="GS262" s="232"/>
      <c r="GT262" s="233"/>
      <c r="GU262" s="234"/>
      <c r="GV262" s="234"/>
      <c r="GW262" s="234"/>
      <c r="GX262" s="234"/>
      <c r="GY262" s="234"/>
      <c r="GZ262" s="233"/>
      <c r="HA262" s="233"/>
      <c r="HB262" s="233"/>
      <c r="HC262" s="234"/>
      <c r="HD262" s="234"/>
      <c r="HE262" s="234"/>
      <c r="HF262" s="233"/>
      <c r="HG262" s="233"/>
      <c r="HH262" s="233"/>
      <c r="HI262" s="233"/>
      <c r="HJ262" s="235"/>
      <c r="HK262" s="235"/>
      <c r="HL262" s="235"/>
      <c r="HM262" s="235"/>
      <c r="HN262" s="235"/>
      <c r="HO262" s="235"/>
      <c r="HP262" s="235"/>
      <c r="HQ262" s="235"/>
      <c r="HR262" s="235"/>
      <c r="HS262" s="235"/>
      <c r="HT262" s="235"/>
      <c r="HU262" s="235"/>
      <c r="HV262" s="235"/>
      <c r="HW262" s="235"/>
      <c r="HX262" s="240"/>
      <c r="HY262" s="241"/>
      <c r="HZ262" s="242"/>
      <c r="IB262" s="244"/>
      <c r="IE262" s="31"/>
      <c r="IG262" s="244"/>
      <c r="IH262" s="245"/>
      <c r="II262" s="245"/>
    </row>
    <row r="263" spans="1:243" s="243" customFormat="1" ht="17.45" hidden="1" customHeight="1">
      <c r="A263" s="236"/>
      <c r="B263" s="237"/>
      <c r="C263" s="246"/>
      <c r="D263" s="247"/>
      <c r="E263" s="248"/>
      <c r="F263" s="249"/>
      <c r="G263" s="249"/>
      <c r="H263" s="249"/>
      <c r="I263" s="249"/>
      <c r="J263" s="249"/>
      <c r="K263" s="220"/>
      <c r="L263" s="220"/>
      <c r="M263" s="220"/>
      <c r="N263" s="220"/>
      <c r="O263" s="221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1"/>
      <c r="AW263" s="221"/>
      <c r="AX263" s="221"/>
      <c r="AY263" s="222"/>
      <c r="AZ263" s="223"/>
      <c r="BA263" s="224"/>
      <c r="BB263" s="225"/>
      <c r="BC263" s="224"/>
      <c r="BD263" s="224"/>
      <c r="BE263" s="224"/>
      <c r="BF263" s="224"/>
      <c r="BG263" s="224"/>
      <c r="BH263" s="224"/>
      <c r="BI263" s="224"/>
      <c r="BJ263" s="224"/>
      <c r="BK263" s="224"/>
      <c r="BL263" s="224"/>
      <c r="BM263" s="224"/>
      <c r="BN263" s="224"/>
      <c r="BO263" s="224"/>
      <c r="BP263" s="224"/>
      <c r="BQ263" s="224"/>
      <c r="BR263" s="224"/>
      <c r="BS263" s="224"/>
      <c r="BT263" s="224"/>
      <c r="BU263" s="224"/>
      <c r="BV263" s="224"/>
      <c r="BW263" s="224"/>
      <c r="BX263" s="224"/>
      <c r="BY263" s="224"/>
      <c r="BZ263" s="224"/>
      <c r="CA263" s="224"/>
      <c r="CB263" s="224"/>
      <c r="CC263" s="226"/>
      <c r="CD263" s="226"/>
      <c r="CE263" s="226"/>
      <c r="CF263" s="226"/>
      <c r="CG263" s="226"/>
      <c r="CH263" s="226"/>
      <c r="CI263" s="227"/>
      <c r="CJ263" s="226"/>
      <c r="CK263" s="226"/>
      <c r="CL263" s="226"/>
      <c r="CM263" s="226"/>
      <c r="CN263" s="226"/>
      <c r="CO263" s="226"/>
      <c r="CP263" s="226"/>
      <c r="CQ263" s="226"/>
      <c r="CR263" s="226"/>
      <c r="CS263" s="226"/>
      <c r="CT263" s="226"/>
      <c r="CU263" s="226"/>
      <c r="CV263" s="226"/>
      <c r="CW263" s="226"/>
      <c r="CX263" s="226"/>
      <c r="CY263" s="226"/>
      <c r="CZ263" s="226"/>
      <c r="DA263" s="226"/>
      <c r="DB263" s="226"/>
      <c r="DC263" s="226"/>
      <c r="DD263" s="226"/>
      <c r="DE263" s="226"/>
      <c r="DF263" s="226"/>
      <c r="DG263" s="226"/>
      <c r="DH263" s="226"/>
      <c r="DI263" s="226"/>
      <c r="DJ263" s="226"/>
      <c r="DK263" s="226"/>
      <c r="DL263" s="226"/>
      <c r="DM263" s="226"/>
      <c r="DN263" s="226"/>
      <c r="DO263" s="226"/>
      <c r="DP263" s="226"/>
      <c r="DQ263" s="238"/>
      <c r="DR263" s="239"/>
      <c r="DS263" s="228"/>
      <c r="DT263" s="228"/>
      <c r="DU263" s="228"/>
      <c r="DV263" s="228"/>
      <c r="DW263" s="228"/>
      <c r="DX263" s="228"/>
      <c r="DY263" s="228"/>
      <c r="DZ263" s="228"/>
      <c r="EA263" s="228"/>
      <c r="EB263" s="228"/>
      <c r="EC263" s="228"/>
      <c r="ED263" s="228"/>
      <c r="EE263" s="228"/>
      <c r="EF263" s="228"/>
      <c r="EG263" s="228"/>
      <c r="EH263" s="228"/>
      <c r="EI263" s="228"/>
      <c r="EJ263" s="228"/>
      <c r="EK263" s="228"/>
      <c r="EL263" s="229"/>
      <c r="EM263" s="230"/>
      <c r="EN263" s="230"/>
      <c r="EO263" s="229"/>
      <c r="EP263" s="230"/>
      <c r="EQ263" s="231"/>
      <c r="ER263" s="229"/>
      <c r="ES263" s="230"/>
      <c r="ET263" s="230"/>
      <c r="EU263" s="229"/>
      <c r="EV263" s="230"/>
      <c r="EW263" s="230"/>
      <c r="EX263" s="229"/>
      <c r="EY263" s="230"/>
      <c r="EZ263" s="230"/>
      <c r="FA263" s="229"/>
      <c r="FB263" s="230"/>
      <c r="FC263" s="230"/>
      <c r="FD263" s="232"/>
      <c r="FE263" s="232"/>
      <c r="FF263" s="232"/>
      <c r="FG263" s="232"/>
      <c r="FH263" s="232"/>
      <c r="FI263" s="232"/>
      <c r="FJ263" s="232"/>
      <c r="FK263" s="232"/>
      <c r="FL263" s="232"/>
      <c r="FM263" s="232"/>
      <c r="FN263" s="232"/>
      <c r="FO263" s="232"/>
      <c r="FP263" s="232"/>
      <c r="FQ263" s="232"/>
      <c r="FR263" s="232"/>
      <c r="FS263" s="232"/>
      <c r="FT263" s="232"/>
      <c r="FU263" s="232"/>
      <c r="FV263" s="232"/>
      <c r="FW263" s="232"/>
      <c r="FX263" s="232"/>
      <c r="FY263" s="232"/>
      <c r="FZ263" s="232"/>
      <c r="GA263" s="232"/>
      <c r="GB263" s="232"/>
      <c r="GC263" s="232"/>
      <c r="GD263" s="232"/>
      <c r="GE263" s="232"/>
      <c r="GF263" s="232"/>
      <c r="GG263" s="232"/>
      <c r="GH263" s="232"/>
      <c r="GI263" s="232"/>
      <c r="GJ263" s="232"/>
      <c r="GK263" s="232"/>
      <c r="GL263" s="232"/>
      <c r="GM263" s="232"/>
      <c r="GN263" s="232"/>
      <c r="GO263" s="232"/>
      <c r="GP263" s="232"/>
      <c r="GQ263" s="232"/>
      <c r="GR263" s="232"/>
      <c r="GS263" s="232"/>
      <c r="GT263" s="233"/>
      <c r="GU263" s="234"/>
      <c r="GV263" s="234"/>
      <c r="GW263" s="234"/>
      <c r="GX263" s="234"/>
      <c r="GY263" s="234"/>
      <c r="GZ263" s="233"/>
      <c r="HA263" s="233"/>
      <c r="HB263" s="233"/>
      <c r="HC263" s="234"/>
      <c r="HD263" s="234"/>
      <c r="HE263" s="234"/>
      <c r="HF263" s="233"/>
      <c r="HG263" s="233"/>
      <c r="HH263" s="233"/>
      <c r="HI263" s="233"/>
      <c r="HJ263" s="235"/>
      <c r="HK263" s="235"/>
      <c r="HL263" s="235"/>
      <c r="HM263" s="235"/>
      <c r="HN263" s="235"/>
      <c r="HO263" s="235"/>
      <c r="HP263" s="235"/>
      <c r="HQ263" s="235"/>
      <c r="HR263" s="235"/>
      <c r="HS263" s="235"/>
      <c r="HT263" s="235"/>
      <c r="HU263" s="235"/>
      <c r="HV263" s="235"/>
      <c r="HW263" s="235"/>
      <c r="HX263" s="240"/>
      <c r="HY263" s="241"/>
      <c r="HZ263" s="242"/>
      <c r="IB263" s="244"/>
      <c r="IE263" s="31"/>
      <c r="IG263" s="244"/>
      <c r="IH263" s="245"/>
      <c r="II263" s="245"/>
    </row>
    <row r="264" spans="1:243" s="243" customFormat="1" ht="17.45" hidden="1" customHeight="1">
      <c r="A264" s="236"/>
      <c r="B264" s="237"/>
      <c r="C264" s="246"/>
      <c r="D264" s="247"/>
      <c r="E264" s="248"/>
      <c r="F264" s="249"/>
      <c r="G264" s="249"/>
      <c r="H264" s="249"/>
      <c r="I264" s="249"/>
      <c r="J264" s="249"/>
      <c r="K264" s="220"/>
      <c r="L264" s="220"/>
      <c r="M264" s="220"/>
      <c r="N264" s="220"/>
      <c r="O264" s="221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1"/>
      <c r="AW264" s="221"/>
      <c r="AX264" s="221"/>
      <c r="AY264" s="222"/>
      <c r="AZ264" s="223"/>
      <c r="BA264" s="224"/>
      <c r="BB264" s="225"/>
      <c r="BC264" s="224"/>
      <c r="BD264" s="224"/>
      <c r="BE264" s="224"/>
      <c r="BF264" s="224"/>
      <c r="BG264" s="224"/>
      <c r="BH264" s="224"/>
      <c r="BI264" s="224"/>
      <c r="BJ264" s="224"/>
      <c r="BK264" s="224"/>
      <c r="BL264" s="224"/>
      <c r="BM264" s="224"/>
      <c r="BN264" s="224"/>
      <c r="BO264" s="224"/>
      <c r="BP264" s="224"/>
      <c r="BQ264" s="224"/>
      <c r="BR264" s="224"/>
      <c r="BS264" s="224"/>
      <c r="BT264" s="224"/>
      <c r="BU264" s="224"/>
      <c r="BV264" s="224"/>
      <c r="BW264" s="224"/>
      <c r="BX264" s="224"/>
      <c r="BY264" s="224"/>
      <c r="BZ264" s="224"/>
      <c r="CA264" s="224"/>
      <c r="CB264" s="224"/>
      <c r="CC264" s="226"/>
      <c r="CD264" s="226"/>
      <c r="CE264" s="226"/>
      <c r="CF264" s="226"/>
      <c r="CG264" s="226"/>
      <c r="CH264" s="226"/>
      <c r="CI264" s="227"/>
      <c r="CJ264" s="226"/>
      <c r="CK264" s="226"/>
      <c r="CL264" s="226"/>
      <c r="CM264" s="226"/>
      <c r="CN264" s="226"/>
      <c r="CO264" s="226"/>
      <c r="CP264" s="226"/>
      <c r="CQ264" s="226"/>
      <c r="CR264" s="226"/>
      <c r="CS264" s="226"/>
      <c r="CT264" s="226"/>
      <c r="CU264" s="226"/>
      <c r="CV264" s="226"/>
      <c r="CW264" s="226"/>
      <c r="CX264" s="226"/>
      <c r="CY264" s="226"/>
      <c r="CZ264" s="226"/>
      <c r="DA264" s="226"/>
      <c r="DB264" s="226"/>
      <c r="DC264" s="226"/>
      <c r="DD264" s="226"/>
      <c r="DE264" s="226"/>
      <c r="DF264" s="226"/>
      <c r="DG264" s="226"/>
      <c r="DH264" s="226"/>
      <c r="DI264" s="226"/>
      <c r="DJ264" s="226"/>
      <c r="DK264" s="226"/>
      <c r="DL264" s="226"/>
      <c r="DM264" s="226"/>
      <c r="DN264" s="226"/>
      <c r="DO264" s="226"/>
      <c r="DP264" s="226"/>
      <c r="DQ264" s="238"/>
      <c r="DR264" s="239"/>
      <c r="DS264" s="228"/>
      <c r="DT264" s="228"/>
      <c r="DU264" s="228"/>
      <c r="DV264" s="228"/>
      <c r="DW264" s="228"/>
      <c r="DX264" s="228"/>
      <c r="DY264" s="228"/>
      <c r="DZ264" s="228"/>
      <c r="EA264" s="228"/>
      <c r="EB264" s="228"/>
      <c r="EC264" s="228"/>
      <c r="ED264" s="228"/>
      <c r="EE264" s="228"/>
      <c r="EF264" s="228"/>
      <c r="EG264" s="228"/>
      <c r="EH264" s="228"/>
      <c r="EI264" s="228"/>
      <c r="EJ264" s="228"/>
      <c r="EK264" s="228"/>
      <c r="EL264" s="229"/>
      <c r="EM264" s="230"/>
      <c r="EN264" s="230"/>
      <c r="EO264" s="229"/>
      <c r="EP264" s="230"/>
      <c r="EQ264" s="231"/>
      <c r="ER264" s="229"/>
      <c r="ES264" s="230"/>
      <c r="ET264" s="230"/>
      <c r="EU264" s="229"/>
      <c r="EV264" s="230"/>
      <c r="EW264" s="230"/>
      <c r="EX264" s="229"/>
      <c r="EY264" s="230"/>
      <c r="EZ264" s="230"/>
      <c r="FA264" s="229"/>
      <c r="FB264" s="230"/>
      <c r="FC264" s="230"/>
      <c r="FD264" s="232"/>
      <c r="FE264" s="232"/>
      <c r="FF264" s="232"/>
      <c r="FG264" s="232"/>
      <c r="FH264" s="232"/>
      <c r="FI264" s="232"/>
      <c r="FJ264" s="232"/>
      <c r="FK264" s="232"/>
      <c r="FL264" s="232"/>
      <c r="FM264" s="232"/>
      <c r="FN264" s="232"/>
      <c r="FO264" s="232"/>
      <c r="FP264" s="232"/>
      <c r="FQ264" s="232"/>
      <c r="FR264" s="232"/>
      <c r="FS264" s="232"/>
      <c r="FT264" s="232"/>
      <c r="FU264" s="232"/>
      <c r="FV264" s="232"/>
      <c r="FW264" s="232"/>
      <c r="FX264" s="232"/>
      <c r="FY264" s="232"/>
      <c r="FZ264" s="232"/>
      <c r="GA264" s="232"/>
      <c r="GB264" s="232"/>
      <c r="GC264" s="232"/>
      <c r="GD264" s="232"/>
      <c r="GE264" s="232"/>
      <c r="GF264" s="232"/>
      <c r="GG264" s="232"/>
      <c r="GH264" s="232"/>
      <c r="GI264" s="232"/>
      <c r="GJ264" s="232"/>
      <c r="GK264" s="232"/>
      <c r="GL264" s="232"/>
      <c r="GM264" s="232"/>
      <c r="GN264" s="232"/>
      <c r="GO264" s="232"/>
      <c r="GP264" s="232"/>
      <c r="GQ264" s="232"/>
      <c r="GR264" s="232"/>
      <c r="GS264" s="232"/>
      <c r="GT264" s="233"/>
      <c r="GU264" s="234"/>
      <c r="GV264" s="234"/>
      <c r="GW264" s="234"/>
      <c r="GX264" s="234"/>
      <c r="GY264" s="234"/>
      <c r="GZ264" s="233"/>
      <c r="HA264" s="233"/>
      <c r="HB264" s="233"/>
      <c r="HC264" s="234"/>
      <c r="HD264" s="234"/>
      <c r="HE264" s="234"/>
      <c r="HF264" s="233"/>
      <c r="HG264" s="233"/>
      <c r="HH264" s="233"/>
      <c r="HI264" s="233"/>
      <c r="HJ264" s="235"/>
      <c r="HK264" s="235"/>
      <c r="HL264" s="235"/>
      <c r="HM264" s="235"/>
      <c r="HN264" s="235"/>
      <c r="HO264" s="235"/>
      <c r="HP264" s="235"/>
      <c r="HQ264" s="235"/>
      <c r="HR264" s="235"/>
      <c r="HS264" s="235"/>
      <c r="HT264" s="235"/>
      <c r="HU264" s="235"/>
      <c r="HV264" s="235"/>
      <c r="HW264" s="235"/>
      <c r="HX264" s="240"/>
      <c r="HY264" s="241"/>
      <c r="HZ264" s="242"/>
      <c r="IB264" s="244"/>
      <c r="IE264" s="31"/>
      <c r="IG264" s="244"/>
      <c r="IH264" s="245"/>
      <c r="II264" s="245"/>
    </row>
    <row r="265" spans="1:243" s="243" customFormat="1" ht="17.45" hidden="1" customHeight="1">
      <c r="A265" s="236"/>
      <c r="B265" s="237"/>
      <c r="C265" s="246"/>
      <c r="D265" s="247"/>
      <c r="E265" s="248"/>
      <c r="F265" s="249"/>
      <c r="G265" s="249"/>
      <c r="H265" s="249"/>
      <c r="I265" s="249"/>
      <c r="J265" s="249"/>
      <c r="K265" s="220"/>
      <c r="L265" s="220"/>
      <c r="M265" s="220"/>
      <c r="N265" s="220"/>
      <c r="O265" s="221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1"/>
      <c r="AW265" s="221"/>
      <c r="AX265" s="221"/>
      <c r="AY265" s="222"/>
      <c r="AZ265" s="223"/>
      <c r="BA265" s="224"/>
      <c r="BB265" s="225"/>
      <c r="BC265" s="224"/>
      <c r="BD265" s="224"/>
      <c r="BE265" s="224"/>
      <c r="BF265" s="224"/>
      <c r="BG265" s="224"/>
      <c r="BH265" s="224"/>
      <c r="BI265" s="224"/>
      <c r="BJ265" s="224"/>
      <c r="BK265" s="224"/>
      <c r="BL265" s="224"/>
      <c r="BM265" s="224"/>
      <c r="BN265" s="224"/>
      <c r="BO265" s="224"/>
      <c r="BP265" s="224"/>
      <c r="BQ265" s="224"/>
      <c r="BR265" s="224"/>
      <c r="BS265" s="224"/>
      <c r="BT265" s="224"/>
      <c r="BU265" s="224"/>
      <c r="BV265" s="224"/>
      <c r="BW265" s="224"/>
      <c r="BX265" s="224"/>
      <c r="BY265" s="224"/>
      <c r="BZ265" s="224"/>
      <c r="CA265" s="224"/>
      <c r="CB265" s="224"/>
      <c r="CC265" s="226"/>
      <c r="CD265" s="226"/>
      <c r="CE265" s="226"/>
      <c r="CF265" s="226"/>
      <c r="CG265" s="226"/>
      <c r="CH265" s="226"/>
      <c r="CI265" s="227"/>
      <c r="CJ265" s="226"/>
      <c r="CK265" s="226"/>
      <c r="CL265" s="226"/>
      <c r="CM265" s="226"/>
      <c r="CN265" s="226"/>
      <c r="CO265" s="226"/>
      <c r="CP265" s="226"/>
      <c r="CQ265" s="226"/>
      <c r="CR265" s="226"/>
      <c r="CS265" s="226"/>
      <c r="CT265" s="226"/>
      <c r="CU265" s="226"/>
      <c r="CV265" s="226"/>
      <c r="CW265" s="226"/>
      <c r="CX265" s="226"/>
      <c r="CY265" s="226"/>
      <c r="CZ265" s="226"/>
      <c r="DA265" s="226"/>
      <c r="DB265" s="226"/>
      <c r="DC265" s="226"/>
      <c r="DD265" s="226"/>
      <c r="DE265" s="226"/>
      <c r="DF265" s="226"/>
      <c r="DG265" s="226"/>
      <c r="DH265" s="226"/>
      <c r="DI265" s="226"/>
      <c r="DJ265" s="226"/>
      <c r="DK265" s="226"/>
      <c r="DL265" s="226"/>
      <c r="DM265" s="226"/>
      <c r="DN265" s="226"/>
      <c r="DO265" s="226"/>
      <c r="DP265" s="226"/>
      <c r="DQ265" s="238"/>
      <c r="DR265" s="239"/>
      <c r="DS265" s="228"/>
      <c r="DT265" s="228"/>
      <c r="DU265" s="228"/>
      <c r="DV265" s="228"/>
      <c r="DW265" s="228"/>
      <c r="DX265" s="228"/>
      <c r="DY265" s="228"/>
      <c r="DZ265" s="228"/>
      <c r="EA265" s="228"/>
      <c r="EB265" s="228"/>
      <c r="EC265" s="228"/>
      <c r="ED265" s="228"/>
      <c r="EE265" s="228"/>
      <c r="EF265" s="228"/>
      <c r="EG265" s="228"/>
      <c r="EH265" s="228"/>
      <c r="EI265" s="228"/>
      <c r="EJ265" s="228"/>
      <c r="EK265" s="228"/>
      <c r="EL265" s="229"/>
      <c r="EM265" s="230"/>
      <c r="EN265" s="230"/>
      <c r="EO265" s="229"/>
      <c r="EP265" s="230"/>
      <c r="EQ265" s="231"/>
      <c r="ER265" s="229"/>
      <c r="ES265" s="230"/>
      <c r="ET265" s="230"/>
      <c r="EU265" s="229"/>
      <c r="EV265" s="230"/>
      <c r="EW265" s="230"/>
      <c r="EX265" s="229"/>
      <c r="EY265" s="230"/>
      <c r="EZ265" s="230"/>
      <c r="FA265" s="229"/>
      <c r="FB265" s="230"/>
      <c r="FC265" s="230"/>
      <c r="FD265" s="232"/>
      <c r="FE265" s="232"/>
      <c r="FF265" s="232"/>
      <c r="FG265" s="232"/>
      <c r="FH265" s="232"/>
      <c r="FI265" s="232"/>
      <c r="FJ265" s="232"/>
      <c r="FK265" s="232"/>
      <c r="FL265" s="232"/>
      <c r="FM265" s="232"/>
      <c r="FN265" s="232"/>
      <c r="FO265" s="232"/>
      <c r="FP265" s="232"/>
      <c r="FQ265" s="232"/>
      <c r="FR265" s="232"/>
      <c r="FS265" s="232"/>
      <c r="FT265" s="232"/>
      <c r="FU265" s="232"/>
      <c r="FV265" s="232"/>
      <c r="FW265" s="232"/>
      <c r="FX265" s="232"/>
      <c r="FY265" s="232"/>
      <c r="FZ265" s="232"/>
      <c r="GA265" s="232"/>
      <c r="GB265" s="232"/>
      <c r="GC265" s="232"/>
      <c r="GD265" s="232"/>
      <c r="GE265" s="232"/>
      <c r="GF265" s="232"/>
      <c r="GG265" s="232"/>
      <c r="GH265" s="232"/>
      <c r="GI265" s="232"/>
      <c r="GJ265" s="232"/>
      <c r="GK265" s="232"/>
      <c r="GL265" s="232"/>
      <c r="GM265" s="232"/>
      <c r="GN265" s="232"/>
      <c r="GO265" s="232"/>
      <c r="GP265" s="232"/>
      <c r="GQ265" s="232"/>
      <c r="GR265" s="232"/>
      <c r="GS265" s="232"/>
      <c r="GT265" s="233"/>
      <c r="GU265" s="234"/>
      <c r="GV265" s="234"/>
      <c r="GW265" s="234"/>
      <c r="GX265" s="234"/>
      <c r="GY265" s="234"/>
      <c r="GZ265" s="233"/>
      <c r="HA265" s="233"/>
      <c r="HB265" s="233"/>
      <c r="HC265" s="234"/>
      <c r="HD265" s="234"/>
      <c r="HE265" s="234"/>
      <c r="HF265" s="233"/>
      <c r="HG265" s="233"/>
      <c r="HH265" s="233"/>
      <c r="HI265" s="233"/>
      <c r="HJ265" s="235"/>
      <c r="HK265" s="235"/>
      <c r="HL265" s="235"/>
      <c r="HM265" s="235"/>
      <c r="HN265" s="235"/>
      <c r="HO265" s="235"/>
      <c r="HP265" s="235"/>
      <c r="HQ265" s="235"/>
      <c r="HR265" s="235"/>
      <c r="HS265" s="235"/>
      <c r="HT265" s="235"/>
      <c r="HU265" s="235"/>
      <c r="HV265" s="235"/>
      <c r="HW265" s="235"/>
      <c r="HX265" s="240"/>
      <c r="HY265" s="241"/>
      <c r="HZ265" s="242"/>
      <c r="IB265" s="244"/>
      <c r="IE265" s="31"/>
      <c r="IG265" s="244"/>
      <c r="IH265" s="245"/>
      <c r="II265" s="245"/>
    </row>
    <row r="266" spans="1:243" s="243" customFormat="1" ht="17.45" hidden="1" customHeight="1">
      <c r="A266" s="236"/>
      <c r="B266" s="237"/>
      <c r="C266" s="246"/>
      <c r="D266" s="247"/>
      <c r="E266" s="248"/>
      <c r="F266" s="249"/>
      <c r="G266" s="249"/>
      <c r="H266" s="249"/>
      <c r="I266" s="249"/>
      <c r="J266" s="249"/>
      <c r="K266" s="220"/>
      <c r="L266" s="220"/>
      <c r="M266" s="220"/>
      <c r="N266" s="220"/>
      <c r="O266" s="221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1"/>
      <c r="AW266" s="221"/>
      <c r="AX266" s="221"/>
      <c r="AY266" s="222"/>
      <c r="AZ266" s="223"/>
      <c r="BA266" s="224"/>
      <c r="BB266" s="225"/>
      <c r="BC266" s="224"/>
      <c r="BD266" s="224"/>
      <c r="BE266" s="224"/>
      <c r="BF266" s="224"/>
      <c r="BG266" s="224"/>
      <c r="BH266" s="224"/>
      <c r="BI266" s="224"/>
      <c r="BJ266" s="224"/>
      <c r="BK266" s="224"/>
      <c r="BL266" s="224"/>
      <c r="BM266" s="224"/>
      <c r="BN266" s="224"/>
      <c r="BO266" s="224"/>
      <c r="BP266" s="224"/>
      <c r="BQ266" s="224"/>
      <c r="BR266" s="224"/>
      <c r="BS266" s="224"/>
      <c r="BT266" s="224"/>
      <c r="BU266" s="224"/>
      <c r="BV266" s="224"/>
      <c r="BW266" s="224"/>
      <c r="BX266" s="224"/>
      <c r="BY266" s="224"/>
      <c r="BZ266" s="224"/>
      <c r="CA266" s="224"/>
      <c r="CB266" s="224"/>
      <c r="CC266" s="226"/>
      <c r="CD266" s="226"/>
      <c r="CE266" s="226"/>
      <c r="CF266" s="226"/>
      <c r="CG266" s="226"/>
      <c r="CH266" s="226"/>
      <c r="CI266" s="227"/>
      <c r="CJ266" s="226"/>
      <c r="CK266" s="226"/>
      <c r="CL266" s="226"/>
      <c r="CM266" s="226"/>
      <c r="CN266" s="226"/>
      <c r="CO266" s="226"/>
      <c r="CP266" s="226"/>
      <c r="CQ266" s="226"/>
      <c r="CR266" s="226"/>
      <c r="CS266" s="226"/>
      <c r="CT266" s="226"/>
      <c r="CU266" s="226"/>
      <c r="CV266" s="226"/>
      <c r="CW266" s="226"/>
      <c r="CX266" s="226"/>
      <c r="CY266" s="226"/>
      <c r="CZ266" s="226"/>
      <c r="DA266" s="226"/>
      <c r="DB266" s="226"/>
      <c r="DC266" s="226"/>
      <c r="DD266" s="226"/>
      <c r="DE266" s="226"/>
      <c r="DF266" s="226"/>
      <c r="DG266" s="226"/>
      <c r="DH266" s="226"/>
      <c r="DI266" s="226"/>
      <c r="DJ266" s="226"/>
      <c r="DK266" s="226"/>
      <c r="DL266" s="226"/>
      <c r="DM266" s="226"/>
      <c r="DN266" s="226"/>
      <c r="DO266" s="226"/>
      <c r="DP266" s="226"/>
      <c r="DQ266" s="238"/>
      <c r="DR266" s="239"/>
      <c r="DS266" s="228"/>
      <c r="DT266" s="228"/>
      <c r="DU266" s="228"/>
      <c r="DV266" s="228"/>
      <c r="DW266" s="228"/>
      <c r="DX266" s="228"/>
      <c r="DY266" s="228"/>
      <c r="DZ266" s="228"/>
      <c r="EA266" s="228"/>
      <c r="EB266" s="228"/>
      <c r="EC266" s="228"/>
      <c r="ED266" s="228"/>
      <c r="EE266" s="228"/>
      <c r="EF266" s="228"/>
      <c r="EG266" s="228"/>
      <c r="EH266" s="228"/>
      <c r="EI266" s="228"/>
      <c r="EJ266" s="228"/>
      <c r="EK266" s="228"/>
      <c r="EL266" s="229"/>
      <c r="EM266" s="230"/>
      <c r="EN266" s="230"/>
      <c r="EO266" s="229"/>
      <c r="EP266" s="230"/>
      <c r="EQ266" s="231"/>
      <c r="ER266" s="229"/>
      <c r="ES266" s="230"/>
      <c r="ET266" s="230"/>
      <c r="EU266" s="229"/>
      <c r="EV266" s="230"/>
      <c r="EW266" s="230"/>
      <c r="EX266" s="229"/>
      <c r="EY266" s="230"/>
      <c r="EZ266" s="230"/>
      <c r="FA266" s="229"/>
      <c r="FB266" s="230"/>
      <c r="FC266" s="230"/>
      <c r="FD266" s="232"/>
      <c r="FE266" s="232"/>
      <c r="FF266" s="232"/>
      <c r="FG266" s="232"/>
      <c r="FH266" s="232"/>
      <c r="FI266" s="232"/>
      <c r="FJ266" s="232"/>
      <c r="FK266" s="232"/>
      <c r="FL266" s="232"/>
      <c r="FM266" s="232"/>
      <c r="FN266" s="232"/>
      <c r="FO266" s="232"/>
      <c r="FP266" s="232"/>
      <c r="FQ266" s="232"/>
      <c r="FR266" s="232"/>
      <c r="FS266" s="232"/>
      <c r="FT266" s="232"/>
      <c r="FU266" s="232"/>
      <c r="FV266" s="232"/>
      <c r="FW266" s="232"/>
      <c r="FX266" s="232"/>
      <c r="FY266" s="232"/>
      <c r="FZ266" s="232"/>
      <c r="GA266" s="232"/>
      <c r="GB266" s="232"/>
      <c r="GC266" s="232"/>
      <c r="GD266" s="232"/>
      <c r="GE266" s="232"/>
      <c r="GF266" s="232"/>
      <c r="GG266" s="232"/>
      <c r="GH266" s="232"/>
      <c r="GI266" s="232"/>
      <c r="GJ266" s="232"/>
      <c r="GK266" s="232"/>
      <c r="GL266" s="232"/>
      <c r="GM266" s="232"/>
      <c r="GN266" s="232"/>
      <c r="GO266" s="232"/>
      <c r="GP266" s="232"/>
      <c r="GQ266" s="232"/>
      <c r="GR266" s="232"/>
      <c r="GS266" s="232"/>
      <c r="GT266" s="233"/>
      <c r="GU266" s="234"/>
      <c r="GV266" s="234"/>
      <c r="GW266" s="234"/>
      <c r="GX266" s="234"/>
      <c r="GY266" s="234"/>
      <c r="GZ266" s="233"/>
      <c r="HA266" s="233"/>
      <c r="HB266" s="233"/>
      <c r="HC266" s="234"/>
      <c r="HD266" s="234"/>
      <c r="HE266" s="234"/>
      <c r="HF266" s="233"/>
      <c r="HG266" s="233"/>
      <c r="HH266" s="233"/>
      <c r="HI266" s="233"/>
      <c r="HJ266" s="235"/>
      <c r="HK266" s="235"/>
      <c r="HL266" s="235"/>
      <c r="HM266" s="235"/>
      <c r="HN266" s="235"/>
      <c r="HO266" s="235"/>
      <c r="HP266" s="235"/>
      <c r="HQ266" s="235"/>
      <c r="HR266" s="235"/>
      <c r="HS266" s="235"/>
      <c r="HT266" s="235"/>
      <c r="HU266" s="235"/>
      <c r="HV266" s="235"/>
      <c r="HW266" s="235"/>
      <c r="HX266" s="240"/>
      <c r="HY266" s="241"/>
      <c r="HZ266" s="242"/>
      <c r="IB266" s="244"/>
      <c r="IE266" s="31"/>
      <c r="IG266" s="244"/>
      <c r="IH266" s="245"/>
      <c r="II266" s="245"/>
    </row>
    <row r="267" spans="1:243" s="243" customFormat="1" ht="17.45" hidden="1" customHeight="1">
      <c r="A267" s="236"/>
      <c r="B267" s="237"/>
      <c r="C267" s="246"/>
      <c r="D267" s="247"/>
      <c r="E267" s="248"/>
      <c r="F267" s="249"/>
      <c r="G267" s="249"/>
      <c r="H267" s="249"/>
      <c r="I267" s="249"/>
      <c r="J267" s="249"/>
      <c r="K267" s="220"/>
      <c r="L267" s="220"/>
      <c r="M267" s="220"/>
      <c r="N267" s="220"/>
      <c r="O267" s="221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1"/>
      <c r="AW267" s="221"/>
      <c r="AX267" s="221"/>
      <c r="AY267" s="222"/>
      <c r="AZ267" s="223"/>
      <c r="BA267" s="224"/>
      <c r="BB267" s="225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224"/>
      <c r="BX267" s="224"/>
      <c r="BY267" s="224"/>
      <c r="BZ267" s="224"/>
      <c r="CA267" s="224"/>
      <c r="CB267" s="224"/>
      <c r="CC267" s="226"/>
      <c r="CD267" s="226"/>
      <c r="CE267" s="226"/>
      <c r="CF267" s="226"/>
      <c r="CG267" s="226"/>
      <c r="CH267" s="226"/>
      <c r="CI267" s="227"/>
      <c r="CJ267" s="226"/>
      <c r="CK267" s="226"/>
      <c r="CL267" s="226"/>
      <c r="CM267" s="226"/>
      <c r="CN267" s="226"/>
      <c r="CO267" s="226"/>
      <c r="CP267" s="226"/>
      <c r="CQ267" s="226"/>
      <c r="CR267" s="226"/>
      <c r="CS267" s="226"/>
      <c r="CT267" s="226"/>
      <c r="CU267" s="226"/>
      <c r="CV267" s="226"/>
      <c r="CW267" s="226"/>
      <c r="CX267" s="226"/>
      <c r="CY267" s="226"/>
      <c r="CZ267" s="226"/>
      <c r="DA267" s="226"/>
      <c r="DB267" s="226"/>
      <c r="DC267" s="226"/>
      <c r="DD267" s="226"/>
      <c r="DE267" s="226"/>
      <c r="DF267" s="226"/>
      <c r="DG267" s="226"/>
      <c r="DH267" s="226"/>
      <c r="DI267" s="226"/>
      <c r="DJ267" s="226"/>
      <c r="DK267" s="226"/>
      <c r="DL267" s="226"/>
      <c r="DM267" s="226"/>
      <c r="DN267" s="226"/>
      <c r="DO267" s="226"/>
      <c r="DP267" s="226"/>
      <c r="DQ267" s="238"/>
      <c r="DR267" s="239"/>
      <c r="DS267" s="228"/>
      <c r="DT267" s="228"/>
      <c r="DU267" s="228"/>
      <c r="DV267" s="228"/>
      <c r="DW267" s="228"/>
      <c r="DX267" s="228"/>
      <c r="DY267" s="228"/>
      <c r="DZ267" s="228"/>
      <c r="EA267" s="228"/>
      <c r="EB267" s="228"/>
      <c r="EC267" s="228"/>
      <c r="ED267" s="228"/>
      <c r="EE267" s="228"/>
      <c r="EF267" s="228"/>
      <c r="EG267" s="228"/>
      <c r="EH267" s="228"/>
      <c r="EI267" s="228"/>
      <c r="EJ267" s="228"/>
      <c r="EK267" s="228"/>
      <c r="EL267" s="229"/>
      <c r="EM267" s="230"/>
      <c r="EN267" s="230"/>
      <c r="EO267" s="229"/>
      <c r="EP267" s="230"/>
      <c r="EQ267" s="231"/>
      <c r="ER267" s="229"/>
      <c r="ES267" s="230"/>
      <c r="ET267" s="230"/>
      <c r="EU267" s="229"/>
      <c r="EV267" s="230"/>
      <c r="EW267" s="230"/>
      <c r="EX267" s="229"/>
      <c r="EY267" s="230"/>
      <c r="EZ267" s="230"/>
      <c r="FA267" s="229"/>
      <c r="FB267" s="230"/>
      <c r="FC267" s="230"/>
      <c r="FD267" s="232"/>
      <c r="FE267" s="232"/>
      <c r="FF267" s="232"/>
      <c r="FG267" s="232"/>
      <c r="FH267" s="232"/>
      <c r="FI267" s="232"/>
      <c r="FJ267" s="232"/>
      <c r="FK267" s="232"/>
      <c r="FL267" s="232"/>
      <c r="FM267" s="232"/>
      <c r="FN267" s="232"/>
      <c r="FO267" s="232"/>
      <c r="FP267" s="232"/>
      <c r="FQ267" s="232"/>
      <c r="FR267" s="232"/>
      <c r="FS267" s="232"/>
      <c r="FT267" s="232"/>
      <c r="FU267" s="232"/>
      <c r="FV267" s="232"/>
      <c r="FW267" s="232"/>
      <c r="FX267" s="232"/>
      <c r="FY267" s="232"/>
      <c r="FZ267" s="232"/>
      <c r="GA267" s="232"/>
      <c r="GB267" s="232"/>
      <c r="GC267" s="232"/>
      <c r="GD267" s="232"/>
      <c r="GE267" s="232"/>
      <c r="GF267" s="232"/>
      <c r="GG267" s="232"/>
      <c r="GH267" s="232"/>
      <c r="GI267" s="232"/>
      <c r="GJ267" s="232"/>
      <c r="GK267" s="232"/>
      <c r="GL267" s="232"/>
      <c r="GM267" s="232"/>
      <c r="GN267" s="232"/>
      <c r="GO267" s="232"/>
      <c r="GP267" s="232"/>
      <c r="GQ267" s="232"/>
      <c r="GR267" s="232"/>
      <c r="GS267" s="232"/>
      <c r="GT267" s="233"/>
      <c r="GU267" s="234"/>
      <c r="GV267" s="234"/>
      <c r="GW267" s="234"/>
      <c r="GX267" s="234"/>
      <c r="GY267" s="234"/>
      <c r="GZ267" s="233"/>
      <c r="HA267" s="233"/>
      <c r="HB267" s="233"/>
      <c r="HC267" s="234"/>
      <c r="HD267" s="234"/>
      <c r="HE267" s="234"/>
      <c r="HF267" s="233"/>
      <c r="HG267" s="233"/>
      <c r="HH267" s="233"/>
      <c r="HI267" s="233"/>
      <c r="HJ267" s="235"/>
      <c r="HK267" s="235"/>
      <c r="HL267" s="235"/>
      <c r="HM267" s="235"/>
      <c r="HN267" s="235"/>
      <c r="HO267" s="235"/>
      <c r="HP267" s="235"/>
      <c r="HQ267" s="235"/>
      <c r="HR267" s="235"/>
      <c r="HS267" s="235"/>
      <c r="HT267" s="235"/>
      <c r="HU267" s="235"/>
      <c r="HV267" s="235"/>
      <c r="HW267" s="235"/>
      <c r="HX267" s="240"/>
      <c r="HY267" s="241"/>
      <c r="HZ267" s="242"/>
      <c r="IB267" s="244"/>
      <c r="IE267" s="31"/>
      <c r="IG267" s="244"/>
      <c r="IH267" s="245"/>
      <c r="II267" s="245"/>
    </row>
    <row r="268" spans="1:243" s="243" customFormat="1" ht="17.45" hidden="1" customHeight="1">
      <c r="A268" s="236"/>
      <c r="B268" s="237"/>
      <c r="C268" s="246"/>
      <c r="D268" s="247"/>
      <c r="E268" s="248"/>
      <c r="F268" s="249"/>
      <c r="G268" s="249"/>
      <c r="H268" s="249"/>
      <c r="I268" s="249"/>
      <c r="J268" s="249"/>
      <c r="K268" s="220"/>
      <c r="L268" s="220"/>
      <c r="M268" s="220"/>
      <c r="N268" s="220"/>
      <c r="O268" s="221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1"/>
      <c r="AW268" s="221"/>
      <c r="AX268" s="221"/>
      <c r="AY268" s="222"/>
      <c r="AZ268" s="223"/>
      <c r="BA268" s="224"/>
      <c r="BB268" s="225"/>
      <c r="BC268" s="224"/>
      <c r="BD268" s="224"/>
      <c r="BE268" s="224"/>
      <c r="BF268" s="224"/>
      <c r="BG268" s="224"/>
      <c r="BH268" s="224"/>
      <c r="BI268" s="224"/>
      <c r="BJ268" s="224"/>
      <c r="BK268" s="224"/>
      <c r="BL268" s="224"/>
      <c r="BM268" s="224"/>
      <c r="BN268" s="224"/>
      <c r="BO268" s="224"/>
      <c r="BP268" s="224"/>
      <c r="BQ268" s="224"/>
      <c r="BR268" s="224"/>
      <c r="BS268" s="224"/>
      <c r="BT268" s="224"/>
      <c r="BU268" s="224"/>
      <c r="BV268" s="224"/>
      <c r="BW268" s="224"/>
      <c r="BX268" s="224"/>
      <c r="BY268" s="224"/>
      <c r="BZ268" s="224"/>
      <c r="CA268" s="224"/>
      <c r="CB268" s="224"/>
      <c r="CC268" s="226"/>
      <c r="CD268" s="226"/>
      <c r="CE268" s="226"/>
      <c r="CF268" s="226"/>
      <c r="CG268" s="226"/>
      <c r="CH268" s="226"/>
      <c r="CI268" s="227"/>
      <c r="CJ268" s="226"/>
      <c r="CK268" s="226"/>
      <c r="CL268" s="226"/>
      <c r="CM268" s="226"/>
      <c r="CN268" s="226"/>
      <c r="CO268" s="226"/>
      <c r="CP268" s="226"/>
      <c r="CQ268" s="226"/>
      <c r="CR268" s="226"/>
      <c r="CS268" s="226"/>
      <c r="CT268" s="226"/>
      <c r="CU268" s="226"/>
      <c r="CV268" s="226"/>
      <c r="CW268" s="226"/>
      <c r="CX268" s="226"/>
      <c r="CY268" s="226"/>
      <c r="CZ268" s="226"/>
      <c r="DA268" s="226"/>
      <c r="DB268" s="226"/>
      <c r="DC268" s="226"/>
      <c r="DD268" s="226"/>
      <c r="DE268" s="226"/>
      <c r="DF268" s="226"/>
      <c r="DG268" s="226"/>
      <c r="DH268" s="226"/>
      <c r="DI268" s="226"/>
      <c r="DJ268" s="226"/>
      <c r="DK268" s="226"/>
      <c r="DL268" s="226"/>
      <c r="DM268" s="226"/>
      <c r="DN268" s="226"/>
      <c r="DO268" s="226"/>
      <c r="DP268" s="226"/>
      <c r="DQ268" s="238"/>
      <c r="DR268" s="239"/>
      <c r="DS268" s="228"/>
      <c r="DT268" s="228"/>
      <c r="DU268" s="228"/>
      <c r="DV268" s="228"/>
      <c r="DW268" s="228"/>
      <c r="DX268" s="228"/>
      <c r="DY268" s="228"/>
      <c r="DZ268" s="228"/>
      <c r="EA268" s="228"/>
      <c r="EB268" s="228"/>
      <c r="EC268" s="228"/>
      <c r="ED268" s="228"/>
      <c r="EE268" s="228"/>
      <c r="EF268" s="228"/>
      <c r="EG268" s="228"/>
      <c r="EH268" s="228"/>
      <c r="EI268" s="228"/>
      <c r="EJ268" s="228"/>
      <c r="EK268" s="228"/>
      <c r="EL268" s="229"/>
      <c r="EM268" s="230"/>
      <c r="EN268" s="230"/>
      <c r="EO268" s="229"/>
      <c r="EP268" s="230"/>
      <c r="EQ268" s="231"/>
      <c r="ER268" s="229"/>
      <c r="ES268" s="230"/>
      <c r="ET268" s="230"/>
      <c r="EU268" s="229"/>
      <c r="EV268" s="230"/>
      <c r="EW268" s="230"/>
      <c r="EX268" s="229"/>
      <c r="EY268" s="230"/>
      <c r="EZ268" s="230"/>
      <c r="FA268" s="229"/>
      <c r="FB268" s="230"/>
      <c r="FC268" s="230"/>
      <c r="FD268" s="232"/>
      <c r="FE268" s="232"/>
      <c r="FF268" s="232"/>
      <c r="FG268" s="232"/>
      <c r="FH268" s="232"/>
      <c r="FI268" s="232"/>
      <c r="FJ268" s="232"/>
      <c r="FK268" s="232"/>
      <c r="FL268" s="232"/>
      <c r="FM268" s="232"/>
      <c r="FN268" s="232"/>
      <c r="FO268" s="232"/>
      <c r="FP268" s="232"/>
      <c r="FQ268" s="232"/>
      <c r="FR268" s="232"/>
      <c r="FS268" s="232"/>
      <c r="FT268" s="232"/>
      <c r="FU268" s="232"/>
      <c r="FV268" s="232"/>
      <c r="FW268" s="232"/>
      <c r="FX268" s="232"/>
      <c r="FY268" s="232"/>
      <c r="FZ268" s="232"/>
      <c r="GA268" s="232"/>
      <c r="GB268" s="232"/>
      <c r="GC268" s="232"/>
      <c r="GD268" s="232"/>
      <c r="GE268" s="232"/>
      <c r="GF268" s="232"/>
      <c r="GG268" s="232"/>
      <c r="GH268" s="232"/>
      <c r="GI268" s="232"/>
      <c r="GJ268" s="232"/>
      <c r="GK268" s="232"/>
      <c r="GL268" s="232"/>
      <c r="GM268" s="232"/>
      <c r="GN268" s="232"/>
      <c r="GO268" s="232"/>
      <c r="GP268" s="232"/>
      <c r="GQ268" s="232"/>
      <c r="GR268" s="232"/>
      <c r="GS268" s="232"/>
      <c r="GT268" s="233"/>
      <c r="GU268" s="234"/>
      <c r="GV268" s="234"/>
      <c r="GW268" s="234"/>
      <c r="GX268" s="234"/>
      <c r="GY268" s="234"/>
      <c r="GZ268" s="233"/>
      <c r="HA268" s="233"/>
      <c r="HB268" s="233"/>
      <c r="HC268" s="234"/>
      <c r="HD268" s="234"/>
      <c r="HE268" s="234"/>
      <c r="HF268" s="233"/>
      <c r="HG268" s="233"/>
      <c r="HH268" s="233"/>
      <c r="HI268" s="233"/>
      <c r="HJ268" s="235"/>
      <c r="HK268" s="235"/>
      <c r="HL268" s="235"/>
      <c r="HM268" s="235"/>
      <c r="HN268" s="235"/>
      <c r="HO268" s="235"/>
      <c r="HP268" s="235"/>
      <c r="HQ268" s="235"/>
      <c r="HR268" s="235"/>
      <c r="HS268" s="235"/>
      <c r="HT268" s="235"/>
      <c r="HU268" s="235"/>
      <c r="HV268" s="235"/>
      <c r="HW268" s="235"/>
      <c r="HX268" s="240"/>
      <c r="HY268" s="241"/>
      <c r="HZ268" s="242"/>
      <c r="IB268" s="244"/>
      <c r="IE268" s="31"/>
      <c r="IG268" s="244"/>
      <c r="IH268" s="245"/>
      <c r="II268" s="245"/>
    </row>
    <row r="269" spans="1:243" s="243" customFormat="1" ht="17.45" hidden="1" customHeight="1">
      <c r="A269" s="236"/>
      <c r="B269" s="237"/>
      <c r="C269" s="246"/>
      <c r="D269" s="247"/>
      <c r="E269" s="248"/>
      <c r="F269" s="249"/>
      <c r="G269" s="249"/>
      <c r="H269" s="249"/>
      <c r="I269" s="249"/>
      <c r="J269" s="249"/>
      <c r="K269" s="220"/>
      <c r="L269" s="220"/>
      <c r="M269" s="220"/>
      <c r="N269" s="220"/>
      <c r="O269" s="221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1"/>
      <c r="AW269" s="221"/>
      <c r="AX269" s="221"/>
      <c r="AY269" s="222"/>
      <c r="AZ269" s="223"/>
      <c r="BA269" s="224"/>
      <c r="BB269" s="225"/>
      <c r="BC269" s="224"/>
      <c r="BD269" s="224"/>
      <c r="BE269" s="224"/>
      <c r="BF269" s="224"/>
      <c r="BG269" s="224"/>
      <c r="BH269" s="224"/>
      <c r="BI269" s="224"/>
      <c r="BJ269" s="224"/>
      <c r="BK269" s="224"/>
      <c r="BL269" s="224"/>
      <c r="BM269" s="224"/>
      <c r="BN269" s="224"/>
      <c r="BO269" s="224"/>
      <c r="BP269" s="224"/>
      <c r="BQ269" s="224"/>
      <c r="BR269" s="224"/>
      <c r="BS269" s="224"/>
      <c r="BT269" s="224"/>
      <c r="BU269" s="224"/>
      <c r="BV269" s="224"/>
      <c r="BW269" s="224"/>
      <c r="BX269" s="224"/>
      <c r="BY269" s="224"/>
      <c r="BZ269" s="224"/>
      <c r="CA269" s="224"/>
      <c r="CB269" s="224"/>
      <c r="CC269" s="226"/>
      <c r="CD269" s="226"/>
      <c r="CE269" s="226"/>
      <c r="CF269" s="226"/>
      <c r="CG269" s="226"/>
      <c r="CH269" s="226"/>
      <c r="CI269" s="227"/>
      <c r="CJ269" s="226"/>
      <c r="CK269" s="226"/>
      <c r="CL269" s="226"/>
      <c r="CM269" s="226"/>
      <c r="CN269" s="226"/>
      <c r="CO269" s="226"/>
      <c r="CP269" s="226"/>
      <c r="CQ269" s="226"/>
      <c r="CR269" s="226"/>
      <c r="CS269" s="226"/>
      <c r="CT269" s="226"/>
      <c r="CU269" s="226"/>
      <c r="CV269" s="226"/>
      <c r="CW269" s="226"/>
      <c r="CX269" s="226"/>
      <c r="CY269" s="226"/>
      <c r="CZ269" s="226"/>
      <c r="DA269" s="226"/>
      <c r="DB269" s="226"/>
      <c r="DC269" s="226"/>
      <c r="DD269" s="226"/>
      <c r="DE269" s="226"/>
      <c r="DF269" s="226"/>
      <c r="DG269" s="226"/>
      <c r="DH269" s="226"/>
      <c r="DI269" s="226"/>
      <c r="DJ269" s="226"/>
      <c r="DK269" s="226"/>
      <c r="DL269" s="226"/>
      <c r="DM269" s="226"/>
      <c r="DN269" s="226"/>
      <c r="DO269" s="226"/>
      <c r="DP269" s="226"/>
      <c r="DQ269" s="238"/>
      <c r="DR269" s="239"/>
      <c r="DS269" s="228"/>
      <c r="DT269" s="228"/>
      <c r="DU269" s="228"/>
      <c r="DV269" s="228"/>
      <c r="DW269" s="228"/>
      <c r="DX269" s="228"/>
      <c r="DY269" s="228"/>
      <c r="DZ269" s="228"/>
      <c r="EA269" s="228"/>
      <c r="EB269" s="228"/>
      <c r="EC269" s="228"/>
      <c r="ED269" s="228"/>
      <c r="EE269" s="228"/>
      <c r="EF269" s="228"/>
      <c r="EG269" s="228"/>
      <c r="EH269" s="228"/>
      <c r="EI269" s="228"/>
      <c r="EJ269" s="228"/>
      <c r="EK269" s="228"/>
      <c r="EL269" s="229"/>
      <c r="EM269" s="230"/>
      <c r="EN269" s="230"/>
      <c r="EO269" s="229"/>
      <c r="EP269" s="230"/>
      <c r="EQ269" s="231"/>
      <c r="ER269" s="229"/>
      <c r="ES269" s="230"/>
      <c r="ET269" s="230"/>
      <c r="EU269" s="229"/>
      <c r="EV269" s="230"/>
      <c r="EW269" s="230"/>
      <c r="EX269" s="229"/>
      <c r="EY269" s="230"/>
      <c r="EZ269" s="230"/>
      <c r="FA269" s="229"/>
      <c r="FB269" s="230"/>
      <c r="FC269" s="230"/>
      <c r="FD269" s="232"/>
      <c r="FE269" s="232"/>
      <c r="FF269" s="232"/>
      <c r="FG269" s="232"/>
      <c r="FH269" s="232"/>
      <c r="FI269" s="232"/>
      <c r="FJ269" s="232"/>
      <c r="FK269" s="232"/>
      <c r="FL269" s="232"/>
      <c r="FM269" s="232"/>
      <c r="FN269" s="232"/>
      <c r="FO269" s="232"/>
      <c r="FP269" s="232"/>
      <c r="FQ269" s="232"/>
      <c r="FR269" s="232"/>
      <c r="FS269" s="232"/>
      <c r="FT269" s="232"/>
      <c r="FU269" s="232"/>
      <c r="FV269" s="232"/>
      <c r="FW269" s="232"/>
      <c r="FX269" s="232"/>
      <c r="FY269" s="232"/>
      <c r="FZ269" s="232"/>
      <c r="GA269" s="232"/>
      <c r="GB269" s="232"/>
      <c r="GC269" s="232"/>
      <c r="GD269" s="232"/>
      <c r="GE269" s="232"/>
      <c r="GF269" s="232"/>
      <c r="GG269" s="232"/>
      <c r="GH269" s="232"/>
      <c r="GI269" s="232"/>
      <c r="GJ269" s="232"/>
      <c r="GK269" s="232"/>
      <c r="GL269" s="232"/>
      <c r="GM269" s="232"/>
      <c r="GN269" s="232"/>
      <c r="GO269" s="232"/>
      <c r="GP269" s="232"/>
      <c r="GQ269" s="232"/>
      <c r="GR269" s="232"/>
      <c r="GS269" s="232"/>
      <c r="GT269" s="233"/>
      <c r="GU269" s="234"/>
      <c r="GV269" s="234"/>
      <c r="GW269" s="234"/>
      <c r="GX269" s="234"/>
      <c r="GY269" s="234"/>
      <c r="GZ269" s="233"/>
      <c r="HA269" s="233"/>
      <c r="HB269" s="233"/>
      <c r="HC269" s="234"/>
      <c r="HD269" s="234"/>
      <c r="HE269" s="234"/>
      <c r="HF269" s="233"/>
      <c r="HG269" s="233"/>
      <c r="HH269" s="233"/>
      <c r="HI269" s="233"/>
      <c r="HJ269" s="235"/>
      <c r="HK269" s="235"/>
      <c r="HL269" s="235"/>
      <c r="HM269" s="235"/>
      <c r="HN269" s="235"/>
      <c r="HO269" s="235"/>
      <c r="HP269" s="235"/>
      <c r="HQ269" s="235"/>
      <c r="HR269" s="235"/>
      <c r="HS269" s="235"/>
      <c r="HT269" s="235"/>
      <c r="HU269" s="235"/>
      <c r="HV269" s="235"/>
      <c r="HW269" s="235"/>
      <c r="HX269" s="240"/>
      <c r="HY269" s="241"/>
      <c r="HZ269" s="242"/>
      <c r="IB269" s="244"/>
      <c r="IE269" s="31"/>
      <c r="IG269" s="244"/>
      <c r="IH269" s="245"/>
      <c r="II269" s="245"/>
    </row>
    <row r="270" spans="1:243" s="243" customFormat="1" ht="17.45" hidden="1" customHeight="1">
      <c r="A270" s="236"/>
      <c r="B270" s="237"/>
      <c r="C270" s="246"/>
      <c r="D270" s="247"/>
      <c r="E270" s="248"/>
      <c r="F270" s="249"/>
      <c r="G270" s="249"/>
      <c r="H270" s="249"/>
      <c r="I270" s="249"/>
      <c r="J270" s="249"/>
      <c r="K270" s="220"/>
      <c r="L270" s="220"/>
      <c r="M270" s="220"/>
      <c r="N270" s="220"/>
      <c r="O270" s="221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1"/>
      <c r="AW270" s="221"/>
      <c r="AX270" s="221"/>
      <c r="AY270" s="222"/>
      <c r="AZ270" s="223"/>
      <c r="BA270" s="224"/>
      <c r="BB270" s="225"/>
      <c r="BC270" s="224"/>
      <c r="BD270" s="224"/>
      <c r="BE270" s="224"/>
      <c r="BF270" s="224"/>
      <c r="BG270" s="224"/>
      <c r="BH270" s="224"/>
      <c r="BI270" s="224"/>
      <c r="BJ270" s="224"/>
      <c r="BK270" s="224"/>
      <c r="BL270" s="224"/>
      <c r="BM270" s="224"/>
      <c r="BN270" s="224"/>
      <c r="BO270" s="224"/>
      <c r="BP270" s="224"/>
      <c r="BQ270" s="224"/>
      <c r="BR270" s="224"/>
      <c r="BS270" s="224"/>
      <c r="BT270" s="224"/>
      <c r="BU270" s="224"/>
      <c r="BV270" s="224"/>
      <c r="BW270" s="224"/>
      <c r="BX270" s="224"/>
      <c r="BY270" s="224"/>
      <c r="BZ270" s="224"/>
      <c r="CA270" s="224"/>
      <c r="CB270" s="224"/>
      <c r="CC270" s="226"/>
      <c r="CD270" s="226"/>
      <c r="CE270" s="226"/>
      <c r="CF270" s="226"/>
      <c r="CG270" s="226"/>
      <c r="CH270" s="226"/>
      <c r="CI270" s="227"/>
      <c r="CJ270" s="226"/>
      <c r="CK270" s="226"/>
      <c r="CL270" s="226"/>
      <c r="CM270" s="226"/>
      <c r="CN270" s="226"/>
      <c r="CO270" s="226"/>
      <c r="CP270" s="226"/>
      <c r="CQ270" s="226"/>
      <c r="CR270" s="226"/>
      <c r="CS270" s="226"/>
      <c r="CT270" s="226"/>
      <c r="CU270" s="226"/>
      <c r="CV270" s="226"/>
      <c r="CW270" s="226"/>
      <c r="CX270" s="226"/>
      <c r="CY270" s="226"/>
      <c r="CZ270" s="226"/>
      <c r="DA270" s="226"/>
      <c r="DB270" s="226"/>
      <c r="DC270" s="226"/>
      <c r="DD270" s="226"/>
      <c r="DE270" s="226"/>
      <c r="DF270" s="226"/>
      <c r="DG270" s="226"/>
      <c r="DH270" s="226"/>
      <c r="DI270" s="226"/>
      <c r="DJ270" s="226"/>
      <c r="DK270" s="226"/>
      <c r="DL270" s="226"/>
      <c r="DM270" s="226"/>
      <c r="DN270" s="226"/>
      <c r="DO270" s="226"/>
      <c r="DP270" s="226"/>
      <c r="DQ270" s="238"/>
      <c r="DR270" s="239"/>
      <c r="DS270" s="228"/>
      <c r="DT270" s="228"/>
      <c r="DU270" s="228"/>
      <c r="DV270" s="228"/>
      <c r="DW270" s="228"/>
      <c r="DX270" s="228"/>
      <c r="DY270" s="228"/>
      <c r="DZ270" s="228"/>
      <c r="EA270" s="228"/>
      <c r="EB270" s="228"/>
      <c r="EC270" s="228"/>
      <c r="ED270" s="228"/>
      <c r="EE270" s="228"/>
      <c r="EF270" s="228"/>
      <c r="EG270" s="228"/>
      <c r="EH270" s="228"/>
      <c r="EI270" s="228"/>
      <c r="EJ270" s="228"/>
      <c r="EK270" s="228"/>
      <c r="EL270" s="229"/>
      <c r="EM270" s="230"/>
      <c r="EN270" s="230"/>
      <c r="EO270" s="229"/>
      <c r="EP270" s="230"/>
      <c r="EQ270" s="231"/>
      <c r="ER270" s="229"/>
      <c r="ES270" s="230"/>
      <c r="ET270" s="230"/>
      <c r="EU270" s="229"/>
      <c r="EV270" s="230"/>
      <c r="EW270" s="230"/>
      <c r="EX270" s="229"/>
      <c r="EY270" s="230"/>
      <c r="EZ270" s="230"/>
      <c r="FA270" s="229"/>
      <c r="FB270" s="230"/>
      <c r="FC270" s="230"/>
      <c r="FD270" s="232"/>
      <c r="FE270" s="232"/>
      <c r="FF270" s="232"/>
      <c r="FG270" s="232"/>
      <c r="FH270" s="232"/>
      <c r="FI270" s="232"/>
      <c r="FJ270" s="232"/>
      <c r="FK270" s="232"/>
      <c r="FL270" s="232"/>
      <c r="FM270" s="232"/>
      <c r="FN270" s="232"/>
      <c r="FO270" s="232"/>
      <c r="FP270" s="232"/>
      <c r="FQ270" s="232"/>
      <c r="FR270" s="232"/>
      <c r="FS270" s="232"/>
      <c r="FT270" s="232"/>
      <c r="FU270" s="232"/>
      <c r="FV270" s="232"/>
      <c r="FW270" s="232"/>
      <c r="FX270" s="232"/>
      <c r="FY270" s="232"/>
      <c r="FZ270" s="232"/>
      <c r="GA270" s="232"/>
      <c r="GB270" s="232"/>
      <c r="GC270" s="232"/>
      <c r="GD270" s="232"/>
      <c r="GE270" s="232"/>
      <c r="GF270" s="232"/>
      <c r="GG270" s="232"/>
      <c r="GH270" s="232"/>
      <c r="GI270" s="232"/>
      <c r="GJ270" s="232"/>
      <c r="GK270" s="232"/>
      <c r="GL270" s="232"/>
      <c r="GM270" s="232"/>
      <c r="GN270" s="232"/>
      <c r="GO270" s="232"/>
      <c r="GP270" s="232"/>
      <c r="GQ270" s="232"/>
      <c r="GR270" s="232"/>
      <c r="GS270" s="232"/>
      <c r="GT270" s="233"/>
      <c r="GU270" s="234"/>
      <c r="GV270" s="234"/>
      <c r="GW270" s="234"/>
      <c r="GX270" s="234"/>
      <c r="GY270" s="234"/>
      <c r="GZ270" s="233"/>
      <c r="HA270" s="233"/>
      <c r="HB270" s="233"/>
      <c r="HC270" s="234"/>
      <c r="HD270" s="234"/>
      <c r="HE270" s="234"/>
      <c r="HF270" s="233"/>
      <c r="HG270" s="233"/>
      <c r="HH270" s="233"/>
      <c r="HI270" s="233"/>
      <c r="HJ270" s="235"/>
      <c r="HK270" s="235"/>
      <c r="HL270" s="235"/>
      <c r="HM270" s="235"/>
      <c r="HN270" s="235"/>
      <c r="HO270" s="235"/>
      <c r="HP270" s="235"/>
      <c r="HQ270" s="235"/>
      <c r="HR270" s="235"/>
      <c r="HS270" s="235"/>
      <c r="HT270" s="235"/>
      <c r="HU270" s="235"/>
      <c r="HV270" s="235"/>
      <c r="HW270" s="235"/>
      <c r="HX270" s="240"/>
      <c r="HY270" s="241"/>
      <c r="HZ270" s="242"/>
      <c r="IB270" s="244"/>
      <c r="IE270" s="31"/>
      <c r="IG270" s="244"/>
      <c r="IH270" s="245"/>
      <c r="II270" s="245"/>
    </row>
    <row r="271" spans="1:243" s="243" customFormat="1" ht="17.45" hidden="1" customHeight="1">
      <c r="A271" s="236"/>
      <c r="B271" s="237"/>
      <c r="C271" s="246"/>
      <c r="D271" s="247"/>
      <c r="E271" s="248"/>
      <c r="F271" s="249"/>
      <c r="G271" s="249"/>
      <c r="H271" s="249"/>
      <c r="I271" s="249"/>
      <c r="J271" s="249"/>
      <c r="K271" s="220"/>
      <c r="L271" s="220"/>
      <c r="M271" s="220"/>
      <c r="N271" s="220"/>
      <c r="O271" s="221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1"/>
      <c r="AW271" s="221"/>
      <c r="AX271" s="221"/>
      <c r="AY271" s="222"/>
      <c r="AZ271" s="223"/>
      <c r="BA271" s="224"/>
      <c r="BB271" s="225"/>
      <c r="BC271" s="224"/>
      <c r="BD271" s="224"/>
      <c r="BE271" s="224"/>
      <c r="BF271" s="224"/>
      <c r="BG271" s="224"/>
      <c r="BH271" s="224"/>
      <c r="BI271" s="224"/>
      <c r="BJ271" s="224"/>
      <c r="BK271" s="224"/>
      <c r="BL271" s="224"/>
      <c r="BM271" s="224"/>
      <c r="BN271" s="224"/>
      <c r="BO271" s="224"/>
      <c r="BP271" s="224"/>
      <c r="BQ271" s="224"/>
      <c r="BR271" s="224"/>
      <c r="BS271" s="224"/>
      <c r="BT271" s="224"/>
      <c r="BU271" s="224"/>
      <c r="BV271" s="224"/>
      <c r="BW271" s="224"/>
      <c r="BX271" s="224"/>
      <c r="BY271" s="224"/>
      <c r="BZ271" s="224"/>
      <c r="CA271" s="224"/>
      <c r="CB271" s="224"/>
      <c r="CC271" s="226"/>
      <c r="CD271" s="226"/>
      <c r="CE271" s="226"/>
      <c r="CF271" s="226"/>
      <c r="CG271" s="226"/>
      <c r="CH271" s="226"/>
      <c r="CI271" s="227"/>
      <c r="CJ271" s="226"/>
      <c r="CK271" s="226"/>
      <c r="CL271" s="226"/>
      <c r="CM271" s="226"/>
      <c r="CN271" s="226"/>
      <c r="CO271" s="226"/>
      <c r="CP271" s="226"/>
      <c r="CQ271" s="226"/>
      <c r="CR271" s="226"/>
      <c r="CS271" s="226"/>
      <c r="CT271" s="226"/>
      <c r="CU271" s="226"/>
      <c r="CV271" s="226"/>
      <c r="CW271" s="226"/>
      <c r="CX271" s="226"/>
      <c r="CY271" s="226"/>
      <c r="CZ271" s="226"/>
      <c r="DA271" s="226"/>
      <c r="DB271" s="226"/>
      <c r="DC271" s="226"/>
      <c r="DD271" s="226"/>
      <c r="DE271" s="226"/>
      <c r="DF271" s="226"/>
      <c r="DG271" s="226"/>
      <c r="DH271" s="226"/>
      <c r="DI271" s="226"/>
      <c r="DJ271" s="226"/>
      <c r="DK271" s="226"/>
      <c r="DL271" s="226"/>
      <c r="DM271" s="226"/>
      <c r="DN271" s="226"/>
      <c r="DO271" s="226"/>
      <c r="DP271" s="226"/>
      <c r="DQ271" s="238"/>
      <c r="DR271" s="239"/>
      <c r="DS271" s="228"/>
      <c r="DT271" s="228"/>
      <c r="DU271" s="228"/>
      <c r="DV271" s="228"/>
      <c r="DW271" s="228"/>
      <c r="DX271" s="228"/>
      <c r="DY271" s="228"/>
      <c r="DZ271" s="228"/>
      <c r="EA271" s="228"/>
      <c r="EB271" s="228"/>
      <c r="EC271" s="228"/>
      <c r="ED271" s="228"/>
      <c r="EE271" s="228"/>
      <c r="EF271" s="228"/>
      <c r="EG271" s="228"/>
      <c r="EH271" s="228"/>
      <c r="EI271" s="228"/>
      <c r="EJ271" s="228"/>
      <c r="EK271" s="228"/>
      <c r="EL271" s="229"/>
      <c r="EM271" s="230"/>
      <c r="EN271" s="230"/>
      <c r="EO271" s="229"/>
      <c r="EP271" s="230"/>
      <c r="EQ271" s="231"/>
      <c r="ER271" s="229"/>
      <c r="ES271" s="230"/>
      <c r="ET271" s="230"/>
      <c r="EU271" s="229"/>
      <c r="EV271" s="230"/>
      <c r="EW271" s="230"/>
      <c r="EX271" s="229"/>
      <c r="EY271" s="230"/>
      <c r="EZ271" s="230"/>
      <c r="FA271" s="229"/>
      <c r="FB271" s="230"/>
      <c r="FC271" s="230"/>
      <c r="FD271" s="232"/>
      <c r="FE271" s="232"/>
      <c r="FF271" s="232"/>
      <c r="FG271" s="232"/>
      <c r="FH271" s="232"/>
      <c r="FI271" s="232"/>
      <c r="FJ271" s="232"/>
      <c r="FK271" s="232"/>
      <c r="FL271" s="232"/>
      <c r="FM271" s="232"/>
      <c r="FN271" s="232"/>
      <c r="FO271" s="232"/>
      <c r="FP271" s="232"/>
      <c r="FQ271" s="232"/>
      <c r="FR271" s="232"/>
      <c r="FS271" s="232"/>
      <c r="FT271" s="232"/>
      <c r="FU271" s="232"/>
      <c r="FV271" s="232"/>
      <c r="FW271" s="232"/>
      <c r="FX271" s="232"/>
      <c r="FY271" s="232"/>
      <c r="FZ271" s="232"/>
      <c r="GA271" s="232"/>
      <c r="GB271" s="232"/>
      <c r="GC271" s="232"/>
      <c r="GD271" s="232"/>
      <c r="GE271" s="232"/>
      <c r="GF271" s="232"/>
      <c r="GG271" s="232"/>
      <c r="GH271" s="232"/>
      <c r="GI271" s="232"/>
      <c r="GJ271" s="232"/>
      <c r="GK271" s="232"/>
      <c r="GL271" s="232"/>
      <c r="GM271" s="232"/>
      <c r="GN271" s="232"/>
      <c r="GO271" s="232"/>
      <c r="GP271" s="232"/>
      <c r="GQ271" s="232"/>
      <c r="GR271" s="232"/>
      <c r="GS271" s="232"/>
      <c r="GT271" s="233"/>
      <c r="GU271" s="234"/>
      <c r="GV271" s="234"/>
      <c r="GW271" s="234"/>
      <c r="GX271" s="234"/>
      <c r="GY271" s="234"/>
      <c r="GZ271" s="233"/>
      <c r="HA271" s="233"/>
      <c r="HB271" s="233"/>
      <c r="HC271" s="234"/>
      <c r="HD271" s="234"/>
      <c r="HE271" s="234"/>
      <c r="HF271" s="233"/>
      <c r="HG271" s="233"/>
      <c r="HH271" s="233"/>
      <c r="HI271" s="233"/>
      <c r="HJ271" s="235"/>
      <c r="HK271" s="235"/>
      <c r="HL271" s="235"/>
      <c r="HM271" s="235"/>
      <c r="HN271" s="235"/>
      <c r="HO271" s="235"/>
      <c r="HP271" s="235"/>
      <c r="HQ271" s="235"/>
      <c r="HR271" s="235"/>
      <c r="HS271" s="235"/>
      <c r="HT271" s="235"/>
      <c r="HU271" s="235"/>
      <c r="HV271" s="235"/>
      <c r="HW271" s="235"/>
      <c r="HX271" s="240"/>
      <c r="HY271" s="241"/>
      <c r="HZ271" s="242"/>
      <c r="IB271" s="244"/>
      <c r="IE271" s="31"/>
      <c r="IG271" s="244"/>
      <c r="IH271" s="245"/>
      <c r="II271" s="245"/>
    </row>
    <row r="272" spans="1:243" s="243" customFormat="1" ht="17.45" hidden="1" customHeight="1">
      <c r="A272" s="236"/>
      <c r="B272" s="237"/>
      <c r="C272" s="246"/>
      <c r="D272" s="247"/>
      <c r="E272" s="248"/>
      <c r="F272" s="249"/>
      <c r="G272" s="249"/>
      <c r="H272" s="249"/>
      <c r="I272" s="249"/>
      <c r="J272" s="249"/>
      <c r="K272" s="220"/>
      <c r="L272" s="220"/>
      <c r="M272" s="220"/>
      <c r="N272" s="220"/>
      <c r="O272" s="221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1"/>
      <c r="AW272" s="221"/>
      <c r="AX272" s="221"/>
      <c r="AY272" s="222"/>
      <c r="AZ272" s="223"/>
      <c r="BA272" s="224"/>
      <c r="BB272" s="225"/>
      <c r="BC272" s="224"/>
      <c r="BD272" s="224"/>
      <c r="BE272" s="224"/>
      <c r="BF272" s="224"/>
      <c r="BG272" s="224"/>
      <c r="BH272" s="224"/>
      <c r="BI272" s="224"/>
      <c r="BJ272" s="224"/>
      <c r="BK272" s="224"/>
      <c r="BL272" s="224"/>
      <c r="BM272" s="224"/>
      <c r="BN272" s="224"/>
      <c r="BO272" s="224"/>
      <c r="BP272" s="224"/>
      <c r="BQ272" s="224"/>
      <c r="BR272" s="224"/>
      <c r="BS272" s="224"/>
      <c r="BT272" s="224"/>
      <c r="BU272" s="224"/>
      <c r="BV272" s="224"/>
      <c r="BW272" s="224"/>
      <c r="BX272" s="224"/>
      <c r="BY272" s="224"/>
      <c r="BZ272" s="224"/>
      <c r="CA272" s="224"/>
      <c r="CB272" s="224"/>
      <c r="CC272" s="226"/>
      <c r="CD272" s="226"/>
      <c r="CE272" s="226"/>
      <c r="CF272" s="226"/>
      <c r="CG272" s="226"/>
      <c r="CH272" s="226"/>
      <c r="CI272" s="227"/>
      <c r="CJ272" s="226"/>
      <c r="CK272" s="226"/>
      <c r="CL272" s="226"/>
      <c r="CM272" s="226"/>
      <c r="CN272" s="226"/>
      <c r="CO272" s="226"/>
      <c r="CP272" s="226"/>
      <c r="CQ272" s="226"/>
      <c r="CR272" s="226"/>
      <c r="CS272" s="226"/>
      <c r="CT272" s="226"/>
      <c r="CU272" s="226"/>
      <c r="CV272" s="226"/>
      <c r="CW272" s="226"/>
      <c r="CX272" s="226"/>
      <c r="CY272" s="226"/>
      <c r="CZ272" s="226"/>
      <c r="DA272" s="226"/>
      <c r="DB272" s="226"/>
      <c r="DC272" s="226"/>
      <c r="DD272" s="226"/>
      <c r="DE272" s="226"/>
      <c r="DF272" s="226"/>
      <c r="DG272" s="226"/>
      <c r="DH272" s="226"/>
      <c r="DI272" s="226"/>
      <c r="DJ272" s="226"/>
      <c r="DK272" s="226"/>
      <c r="DL272" s="226"/>
      <c r="DM272" s="226"/>
      <c r="DN272" s="226"/>
      <c r="DO272" s="226"/>
      <c r="DP272" s="226"/>
      <c r="DQ272" s="238"/>
      <c r="DR272" s="239"/>
      <c r="DS272" s="228"/>
      <c r="DT272" s="228"/>
      <c r="DU272" s="228"/>
      <c r="DV272" s="228"/>
      <c r="DW272" s="228"/>
      <c r="DX272" s="228"/>
      <c r="DY272" s="228"/>
      <c r="DZ272" s="228"/>
      <c r="EA272" s="228"/>
      <c r="EB272" s="228"/>
      <c r="EC272" s="228"/>
      <c r="ED272" s="228"/>
      <c r="EE272" s="228"/>
      <c r="EF272" s="228"/>
      <c r="EG272" s="228"/>
      <c r="EH272" s="228"/>
      <c r="EI272" s="228"/>
      <c r="EJ272" s="228"/>
      <c r="EK272" s="228"/>
      <c r="EL272" s="229"/>
      <c r="EM272" s="230"/>
      <c r="EN272" s="230"/>
      <c r="EO272" s="229"/>
      <c r="EP272" s="230"/>
      <c r="EQ272" s="231"/>
      <c r="ER272" s="229"/>
      <c r="ES272" s="230"/>
      <c r="ET272" s="230"/>
      <c r="EU272" s="229"/>
      <c r="EV272" s="230"/>
      <c r="EW272" s="230"/>
      <c r="EX272" s="229"/>
      <c r="EY272" s="230"/>
      <c r="EZ272" s="230"/>
      <c r="FA272" s="229"/>
      <c r="FB272" s="230"/>
      <c r="FC272" s="230"/>
      <c r="FD272" s="232"/>
      <c r="FE272" s="232"/>
      <c r="FF272" s="232"/>
      <c r="FG272" s="232"/>
      <c r="FH272" s="232"/>
      <c r="FI272" s="232"/>
      <c r="FJ272" s="232"/>
      <c r="FK272" s="232"/>
      <c r="FL272" s="232"/>
      <c r="FM272" s="232"/>
      <c r="FN272" s="232"/>
      <c r="FO272" s="232"/>
      <c r="FP272" s="232"/>
      <c r="FQ272" s="232"/>
      <c r="FR272" s="232"/>
      <c r="FS272" s="232"/>
      <c r="FT272" s="232"/>
      <c r="FU272" s="232"/>
      <c r="FV272" s="232"/>
      <c r="FW272" s="232"/>
      <c r="FX272" s="232"/>
      <c r="FY272" s="232"/>
      <c r="FZ272" s="232"/>
      <c r="GA272" s="232"/>
      <c r="GB272" s="232"/>
      <c r="GC272" s="232"/>
      <c r="GD272" s="232"/>
      <c r="GE272" s="232"/>
      <c r="GF272" s="232"/>
      <c r="GG272" s="232"/>
      <c r="GH272" s="232"/>
      <c r="GI272" s="232"/>
      <c r="GJ272" s="232"/>
      <c r="GK272" s="232"/>
      <c r="GL272" s="232"/>
      <c r="GM272" s="232"/>
      <c r="GN272" s="232"/>
      <c r="GO272" s="232"/>
      <c r="GP272" s="232"/>
      <c r="GQ272" s="232"/>
      <c r="GR272" s="232"/>
      <c r="GS272" s="232"/>
      <c r="GT272" s="233"/>
      <c r="GU272" s="234"/>
      <c r="GV272" s="234"/>
      <c r="GW272" s="234"/>
      <c r="GX272" s="234"/>
      <c r="GY272" s="234"/>
      <c r="GZ272" s="233"/>
      <c r="HA272" s="233"/>
      <c r="HB272" s="233"/>
      <c r="HC272" s="234"/>
      <c r="HD272" s="234"/>
      <c r="HE272" s="234"/>
      <c r="HF272" s="233"/>
      <c r="HG272" s="233"/>
      <c r="HH272" s="233"/>
      <c r="HI272" s="233"/>
      <c r="HJ272" s="235"/>
      <c r="HK272" s="235"/>
      <c r="HL272" s="235"/>
      <c r="HM272" s="235"/>
      <c r="HN272" s="235"/>
      <c r="HO272" s="235"/>
      <c r="HP272" s="235"/>
      <c r="HQ272" s="235"/>
      <c r="HR272" s="235"/>
      <c r="HS272" s="235"/>
      <c r="HT272" s="235"/>
      <c r="HU272" s="235"/>
      <c r="HV272" s="235"/>
      <c r="HW272" s="235"/>
      <c r="HX272" s="240"/>
      <c r="HY272" s="241"/>
      <c r="HZ272" s="242"/>
      <c r="IB272" s="244"/>
      <c r="IE272" s="31"/>
      <c r="IG272" s="244"/>
      <c r="IH272" s="245"/>
      <c r="II272" s="245"/>
    </row>
    <row r="273" spans="1:797" s="243" customFormat="1" ht="17.45" hidden="1" customHeight="1">
      <c r="A273" s="236"/>
      <c r="B273" s="237"/>
      <c r="C273" s="246"/>
      <c r="D273" s="247"/>
      <c r="E273" s="248"/>
      <c r="F273" s="249"/>
      <c r="G273" s="249"/>
      <c r="H273" s="249"/>
      <c r="I273" s="249"/>
      <c r="J273" s="249"/>
      <c r="K273" s="220"/>
      <c r="L273" s="220"/>
      <c r="M273" s="220"/>
      <c r="N273" s="220"/>
      <c r="O273" s="221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1"/>
      <c r="AW273" s="221"/>
      <c r="AX273" s="221"/>
      <c r="AY273" s="222"/>
      <c r="AZ273" s="223"/>
      <c r="BA273" s="224"/>
      <c r="BB273" s="225"/>
      <c r="BC273" s="224"/>
      <c r="BD273" s="224"/>
      <c r="BE273" s="224"/>
      <c r="BF273" s="224"/>
      <c r="BG273" s="224"/>
      <c r="BH273" s="224"/>
      <c r="BI273" s="224"/>
      <c r="BJ273" s="224"/>
      <c r="BK273" s="224"/>
      <c r="BL273" s="224"/>
      <c r="BM273" s="224"/>
      <c r="BN273" s="224"/>
      <c r="BO273" s="224"/>
      <c r="BP273" s="224"/>
      <c r="BQ273" s="224"/>
      <c r="BR273" s="224"/>
      <c r="BS273" s="224"/>
      <c r="BT273" s="224"/>
      <c r="BU273" s="224"/>
      <c r="BV273" s="224"/>
      <c r="BW273" s="224"/>
      <c r="BX273" s="224"/>
      <c r="BY273" s="224"/>
      <c r="BZ273" s="224"/>
      <c r="CA273" s="224"/>
      <c r="CB273" s="224"/>
      <c r="CC273" s="226"/>
      <c r="CD273" s="226"/>
      <c r="CE273" s="226"/>
      <c r="CF273" s="226"/>
      <c r="CG273" s="226"/>
      <c r="CH273" s="226"/>
      <c r="CI273" s="227"/>
      <c r="CJ273" s="226"/>
      <c r="CK273" s="226"/>
      <c r="CL273" s="226"/>
      <c r="CM273" s="226"/>
      <c r="CN273" s="226"/>
      <c r="CO273" s="226"/>
      <c r="CP273" s="226"/>
      <c r="CQ273" s="226"/>
      <c r="CR273" s="226"/>
      <c r="CS273" s="226"/>
      <c r="CT273" s="226"/>
      <c r="CU273" s="226"/>
      <c r="CV273" s="226"/>
      <c r="CW273" s="226"/>
      <c r="CX273" s="226"/>
      <c r="CY273" s="226"/>
      <c r="CZ273" s="226"/>
      <c r="DA273" s="226"/>
      <c r="DB273" s="226"/>
      <c r="DC273" s="226"/>
      <c r="DD273" s="226"/>
      <c r="DE273" s="226"/>
      <c r="DF273" s="226"/>
      <c r="DG273" s="226"/>
      <c r="DH273" s="226"/>
      <c r="DI273" s="226"/>
      <c r="DJ273" s="226"/>
      <c r="DK273" s="226"/>
      <c r="DL273" s="226"/>
      <c r="DM273" s="226"/>
      <c r="DN273" s="226"/>
      <c r="DO273" s="226"/>
      <c r="DP273" s="226"/>
      <c r="DQ273" s="238"/>
      <c r="DR273" s="239"/>
      <c r="DS273" s="228"/>
      <c r="DT273" s="228"/>
      <c r="DU273" s="228"/>
      <c r="DV273" s="228"/>
      <c r="DW273" s="228"/>
      <c r="DX273" s="228"/>
      <c r="DY273" s="228"/>
      <c r="DZ273" s="228"/>
      <c r="EA273" s="228"/>
      <c r="EB273" s="228"/>
      <c r="EC273" s="228"/>
      <c r="ED273" s="228"/>
      <c r="EE273" s="228"/>
      <c r="EF273" s="228"/>
      <c r="EG273" s="228"/>
      <c r="EH273" s="228"/>
      <c r="EI273" s="228"/>
      <c r="EJ273" s="228"/>
      <c r="EK273" s="228"/>
      <c r="EL273" s="229"/>
      <c r="EM273" s="230"/>
      <c r="EN273" s="230"/>
      <c r="EO273" s="229"/>
      <c r="EP273" s="230"/>
      <c r="EQ273" s="231"/>
      <c r="ER273" s="229"/>
      <c r="ES273" s="230"/>
      <c r="ET273" s="230"/>
      <c r="EU273" s="229"/>
      <c r="EV273" s="230"/>
      <c r="EW273" s="230"/>
      <c r="EX273" s="229"/>
      <c r="EY273" s="230"/>
      <c r="EZ273" s="230"/>
      <c r="FA273" s="229"/>
      <c r="FB273" s="230"/>
      <c r="FC273" s="230"/>
      <c r="FD273" s="232"/>
      <c r="FE273" s="232"/>
      <c r="FF273" s="232"/>
      <c r="FG273" s="232"/>
      <c r="FH273" s="232"/>
      <c r="FI273" s="232"/>
      <c r="FJ273" s="232"/>
      <c r="FK273" s="232"/>
      <c r="FL273" s="232"/>
      <c r="FM273" s="232"/>
      <c r="FN273" s="232"/>
      <c r="FO273" s="232"/>
      <c r="FP273" s="232"/>
      <c r="FQ273" s="232"/>
      <c r="FR273" s="232"/>
      <c r="FS273" s="232"/>
      <c r="FT273" s="232"/>
      <c r="FU273" s="232"/>
      <c r="FV273" s="232"/>
      <c r="FW273" s="232"/>
      <c r="FX273" s="232"/>
      <c r="FY273" s="232"/>
      <c r="FZ273" s="232"/>
      <c r="GA273" s="232"/>
      <c r="GB273" s="232"/>
      <c r="GC273" s="232"/>
      <c r="GD273" s="232"/>
      <c r="GE273" s="232"/>
      <c r="GF273" s="232"/>
      <c r="GG273" s="232"/>
      <c r="GH273" s="232"/>
      <c r="GI273" s="232"/>
      <c r="GJ273" s="232"/>
      <c r="GK273" s="232"/>
      <c r="GL273" s="232"/>
      <c r="GM273" s="232"/>
      <c r="GN273" s="232"/>
      <c r="GO273" s="232"/>
      <c r="GP273" s="232"/>
      <c r="GQ273" s="232"/>
      <c r="GR273" s="232"/>
      <c r="GS273" s="232"/>
      <c r="GT273" s="233"/>
      <c r="GU273" s="234"/>
      <c r="GV273" s="234"/>
      <c r="GW273" s="234"/>
      <c r="GX273" s="234"/>
      <c r="GY273" s="234"/>
      <c r="GZ273" s="233"/>
      <c r="HA273" s="233"/>
      <c r="HB273" s="233"/>
      <c r="HC273" s="234"/>
      <c r="HD273" s="234"/>
      <c r="HE273" s="234"/>
      <c r="HF273" s="233"/>
      <c r="HG273" s="233"/>
      <c r="HH273" s="233"/>
      <c r="HI273" s="233"/>
      <c r="HJ273" s="235"/>
      <c r="HK273" s="235"/>
      <c r="HL273" s="235"/>
      <c r="HM273" s="235"/>
      <c r="HN273" s="235"/>
      <c r="HO273" s="235"/>
      <c r="HP273" s="235"/>
      <c r="HQ273" s="235"/>
      <c r="HR273" s="235"/>
      <c r="HS273" s="235"/>
      <c r="HT273" s="235"/>
      <c r="HU273" s="235"/>
      <c r="HV273" s="235"/>
      <c r="HW273" s="235"/>
      <c r="HX273" s="240"/>
      <c r="HY273" s="241"/>
      <c r="HZ273" s="242"/>
      <c r="IB273" s="244"/>
      <c r="IE273" s="31"/>
      <c r="IG273" s="244"/>
      <c r="IH273" s="245"/>
      <c r="II273" s="245"/>
    </row>
    <row r="274" spans="1:797" s="243" customFormat="1" ht="17.45" hidden="1" customHeight="1">
      <c r="A274" s="236"/>
      <c r="B274" s="237"/>
      <c r="C274" s="246"/>
      <c r="D274" s="247"/>
      <c r="E274" s="248"/>
      <c r="F274" s="249"/>
      <c r="G274" s="249"/>
      <c r="H274" s="249"/>
      <c r="I274" s="249"/>
      <c r="J274" s="249"/>
      <c r="K274" s="220"/>
      <c r="L274" s="220"/>
      <c r="M274" s="220"/>
      <c r="N274" s="220"/>
      <c r="O274" s="221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1"/>
      <c r="AW274" s="221"/>
      <c r="AX274" s="221"/>
      <c r="AY274" s="222"/>
      <c r="AZ274" s="223"/>
      <c r="BA274" s="224"/>
      <c r="BB274" s="225"/>
      <c r="BC274" s="224"/>
      <c r="BD274" s="224"/>
      <c r="BE274" s="224"/>
      <c r="BF274" s="224"/>
      <c r="BG274" s="224"/>
      <c r="BH274" s="224"/>
      <c r="BI274" s="224"/>
      <c r="BJ274" s="224"/>
      <c r="BK274" s="224"/>
      <c r="BL274" s="224"/>
      <c r="BM274" s="224"/>
      <c r="BN274" s="224"/>
      <c r="BO274" s="224"/>
      <c r="BP274" s="224"/>
      <c r="BQ274" s="224"/>
      <c r="BR274" s="224"/>
      <c r="BS274" s="224"/>
      <c r="BT274" s="224"/>
      <c r="BU274" s="224"/>
      <c r="BV274" s="224"/>
      <c r="BW274" s="224"/>
      <c r="BX274" s="224"/>
      <c r="BY274" s="224"/>
      <c r="BZ274" s="224"/>
      <c r="CA274" s="224"/>
      <c r="CB274" s="224"/>
      <c r="CC274" s="226"/>
      <c r="CD274" s="226"/>
      <c r="CE274" s="226"/>
      <c r="CF274" s="226"/>
      <c r="CG274" s="226"/>
      <c r="CH274" s="226"/>
      <c r="CI274" s="227"/>
      <c r="CJ274" s="226"/>
      <c r="CK274" s="226"/>
      <c r="CL274" s="226"/>
      <c r="CM274" s="226"/>
      <c r="CN274" s="226"/>
      <c r="CO274" s="226"/>
      <c r="CP274" s="226"/>
      <c r="CQ274" s="226"/>
      <c r="CR274" s="226"/>
      <c r="CS274" s="226"/>
      <c r="CT274" s="226"/>
      <c r="CU274" s="226"/>
      <c r="CV274" s="226"/>
      <c r="CW274" s="226"/>
      <c r="CX274" s="226"/>
      <c r="CY274" s="226"/>
      <c r="CZ274" s="226"/>
      <c r="DA274" s="226"/>
      <c r="DB274" s="226"/>
      <c r="DC274" s="226"/>
      <c r="DD274" s="226"/>
      <c r="DE274" s="226"/>
      <c r="DF274" s="226"/>
      <c r="DG274" s="226"/>
      <c r="DH274" s="226"/>
      <c r="DI274" s="226"/>
      <c r="DJ274" s="226"/>
      <c r="DK274" s="226"/>
      <c r="DL274" s="226"/>
      <c r="DM274" s="226"/>
      <c r="DN274" s="226"/>
      <c r="DO274" s="226"/>
      <c r="DP274" s="226"/>
      <c r="DQ274" s="238"/>
      <c r="DR274" s="239"/>
      <c r="DS274" s="228"/>
      <c r="DT274" s="228"/>
      <c r="DU274" s="228"/>
      <c r="DV274" s="228"/>
      <c r="DW274" s="228"/>
      <c r="DX274" s="228"/>
      <c r="DY274" s="228"/>
      <c r="DZ274" s="228"/>
      <c r="EA274" s="228"/>
      <c r="EB274" s="228"/>
      <c r="EC274" s="228"/>
      <c r="ED274" s="228"/>
      <c r="EE274" s="228"/>
      <c r="EF274" s="228"/>
      <c r="EG274" s="228"/>
      <c r="EH274" s="228"/>
      <c r="EI274" s="228"/>
      <c r="EJ274" s="228"/>
      <c r="EK274" s="228"/>
      <c r="EL274" s="229"/>
      <c r="EM274" s="230"/>
      <c r="EN274" s="230"/>
      <c r="EO274" s="229"/>
      <c r="EP274" s="230"/>
      <c r="EQ274" s="231"/>
      <c r="ER274" s="229"/>
      <c r="ES274" s="230"/>
      <c r="ET274" s="230"/>
      <c r="EU274" s="229"/>
      <c r="EV274" s="230"/>
      <c r="EW274" s="230"/>
      <c r="EX274" s="229"/>
      <c r="EY274" s="230"/>
      <c r="EZ274" s="230"/>
      <c r="FA274" s="229"/>
      <c r="FB274" s="230"/>
      <c r="FC274" s="230"/>
      <c r="FD274" s="232"/>
      <c r="FE274" s="232"/>
      <c r="FF274" s="232"/>
      <c r="FG274" s="232"/>
      <c r="FH274" s="232"/>
      <c r="FI274" s="232"/>
      <c r="FJ274" s="232"/>
      <c r="FK274" s="232"/>
      <c r="FL274" s="232"/>
      <c r="FM274" s="232"/>
      <c r="FN274" s="232"/>
      <c r="FO274" s="232"/>
      <c r="FP274" s="232"/>
      <c r="FQ274" s="232"/>
      <c r="FR274" s="232"/>
      <c r="FS274" s="232"/>
      <c r="FT274" s="232"/>
      <c r="FU274" s="232"/>
      <c r="FV274" s="232"/>
      <c r="FW274" s="232"/>
      <c r="FX274" s="232"/>
      <c r="FY274" s="232"/>
      <c r="FZ274" s="232"/>
      <c r="GA274" s="232"/>
      <c r="GB274" s="232"/>
      <c r="GC274" s="232"/>
      <c r="GD274" s="232"/>
      <c r="GE274" s="232"/>
      <c r="GF274" s="232"/>
      <c r="GG274" s="232"/>
      <c r="GH274" s="232"/>
      <c r="GI274" s="232"/>
      <c r="GJ274" s="232"/>
      <c r="GK274" s="232"/>
      <c r="GL274" s="232"/>
      <c r="GM274" s="232"/>
      <c r="GN274" s="232"/>
      <c r="GO274" s="232"/>
      <c r="GP274" s="232"/>
      <c r="GQ274" s="232"/>
      <c r="GR274" s="232"/>
      <c r="GS274" s="232"/>
      <c r="GT274" s="233"/>
      <c r="GU274" s="234"/>
      <c r="GV274" s="234"/>
      <c r="GW274" s="234"/>
      <c r="GX274" s="234"/>
      <c r="GY274" s="234"/>
      <c r="GZ274" s="233"/>
      <c r="HA274" s="233"/>
      <c r="HB274" s="233"/>
      <c r="HC274" s="234"/>
      <c r="HD274" s="234"/>
      <c r="HE274" s="234"/>
      <c r="HF274" s="233"/>
      <c r="HG274" s="233"/>
      <c r="HH274" s="233"/>
      <c r="HI274" s="233"/>
      <c r="HJ274" s="235"/>
      <c r="HK274" s="235"/>
      <c r="HL274" s="235"/>
      <c r="HM274" s="235"/>
      <c r="HN274" s="235"/>
      <c r="HO274" s="235"/>
      <c r="HP274" s="235"/>
      <c r="HQ274" s="235"/>
      <c r="HR274" s="235"/>
      <c r="HS274" s="235"/>
      <c r="HT274" s="235"/>
      <c r="HU274" s="235"/>
      <c r="HV274" s="235"/>
      <c r="HW274" s="235"/>
      <c r="HX274" s="240"/>
      <c r="HY274" s="241"/>
      <c r="HZ274" s="242"/>
      <c r="IB274" s="244"/>
      <c r="IE274" s="31"/>
      <c r="IG274" s="244"/>
      <c r="IH274" s="245"/>
      <c r="II274" s="245"/>
    </row>
    <row r="275" spans="1:797" s="243" customFormat="1" ht="17.45" hidden="1" customHeight="1">
      <c r="A275" s="236"/>
      <c r="B275" s="237"/>
      <c r="C275" s="246"/>
      <c r="D275" s="247"/>
      <c r="E275" s="248"/>
      <c r="F275" s="249"/>
      <c r="G275" s="249"/>
      <c r="H275" s="249"/>
      <c r="I275" s="249"/>
      <c r="J275" s="249"/>
      <c r="K275" s="220"/>
      <c r="L275" s="220"/>
      <c r="M275" s="220"/>
      <c r="N275" s="220"/>
      <c r="O275" s="221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1"/>
      <c r="AW275" s="221"/>
      <c r="AX275" s="221"/>
      <c r="AY275" s="222"/>
      <c r="AZ275" s="223"/>
      <c r="BA275" s="224"/>
      <c r="BB275" s="225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224"/>
      <c r="CA275" s="224"/>
      <c r="CB275" s="224"/>
      <c r="CC275" s="226"/>
      <c r="CD275" s="226"/>
      <c r="CE275" s="226"/>
      <c r="CF275" s="226"/>
      <c r="CG275" s="226"/>
      <c r="CH275" s="226"/>
      <c r="CI275" s="227"/>
      <c r="CJ275" s="226"/>
      <c r="CK275" s="226"/>
      <c r="CL275" s="226"/>
      <c r="CM275" s="226"/>
      <c r="CN275" s="226"/>
      <c r="CO275" s="226"/>
      <c r="CP275" s="226"/>
      <c r="CQ275" s="226"/>
      <c r="CR275" s="226"/>
      <c r="CS275" s="226"/>
      <c r="CT275" s="226"/>
      <c r="CU275" s="226"/>
      <c r="CV275" s="226"/>
      <c r="CW275" s="226"/>
      <c r="CX275" s="226"/>
      <c r="CY275" s="226"/>
      <c r="CZ275" s="226"/>
      <c r="DA275" s="226"/>
      <c r="DB275" s="226"/>
      <c r="DC275" s="226"/>
      <c r="DD275" s="226"/>
      <c r="DE275" s="226"/>
      <c r="DF275" s="226"/>
      <c r="DG275" s="226"/>
      <c r="DH275" s="226"/>
      <c r="DI275" s="226"/>
      <c r="DJ275" s="226"/>
      <c r="DK275" s="226"/>
      <c r="DL275" s="226"/>
      <c r="DM275" s="226"/>
      <c r="DN275" s="226"/>
      <c r="DO275" s="226"/>
      <c r="DP275" s="226"/>
      <c r="DQ275" s="238"/>
      <c r="DR275" s="239"/>
      <c r="DS275" s="228"/>
      <c r="DT275" s="228"/>
      <c r="DU275" s="228"/>
      <c r="DV275" s="228"/>
      <c r="DW275" s="228"/>
      <c r="DX275" s="228"/>
      <c r="DY275" s="228"/>
      <c r="DZ275" s="228"/>
      <c r="EA275" s="228"/>
      <c r="EB275" s="228"/>
      <c r="EC275" s="228"/>
      <c r="ED275" s="228"/>
      <c r="EE275" s="228"/>
      <c r="EF275" s="228"/>
      <c r="EG275" s="228"/>
      <c r="EH275" s="228"/>
      <c r="EI275" s="228"/>
      <c r="EJ275" s="228"/>
      <c r="EK275" s="228"/>
      <c r="EL275" s="229"/>
      <c r="EM275" s="230"/>
      <c r="EN275" s="230"/>
      <c r="EO275" s="229"/>
      <c r="EP275" s="230"/>
      <c r="EQ275" s="231"/>
      <c r="ER275" s="229"/>
      <c r="ES275" s="230"/>
      <c r="ET275" s="230"/>
      <c r="EU275" s="229"/>
      <c r="EV275" s="230"/>
      <c r="EW275" s="230"/>
      <c r="EX275" s="229"/>
      <c r="EY275" s="230"/>
      <c r="EZ275" s="230"/>
      <c r="FA275" s="229"/>
      <c r="FB275" s="230"/>
      <c r="FC275" s="230"/>
      <c r="FD275" s="232"/>
      <c r="FE275" s="232"/>
      <c r="FF275" s="232"/>
      <c r="FG275" s="232"/>
      <c r="FH275" s="232"/>
      <c r="FI275" s="232"/>
      <c r="FJ275" s="232"/>
      <c r="FK275" s="232"/>
      <c r="FL275" s="232"/>
      <c r="FM275" s="232"/>
      <c r="FN275" s="232"/>
      <c r="FO275" s="232"/>
      <c r="FP275" s="232"/>
      <c r="FQ275" s="232"/>
      <c r="FR275" s="232"/>
      <c r="FS275" s="232"/>
      <c r="FT275" s="232"/>
      <c r="FU275" s="232"/>
      <c r="FV275" s="232"/>
      <c r="FW275" s="232"/>
      <c r="FX275" s="232"/>
      <c r="FY275" s="232"/>
      <c r="FZ275" s="232"/>
      <c r="GA275" s="232"/>
      <c r="GB275" s="232"/>
      <c r="GC275" s="232"/>
      <c r="GD275" s="232"/>
      <c r="GE275" s="232"/>
      <c r="GF275" s="232"/>
      <c r="GG275" s="232"/>
      <c r="GH275" s="232"/>
      <c r="GI275" s="232"/>
      <c r="GJ275" s="232"/>
      <c r="GK275" s="232"/>
      <c r="GL275" s="232"/>
      <c r="GM275" s="232"/>
      <c r="GN275" s="232"/>
      <c r="GO275" s="232"/>
      <c r="GP275" s="232"/>
      <c r="GQ275" s="232"/>
      <c r="GR275" s="232"/>
      <c r="GS275" s="232"/>
      <c r="GT275" s="233"/>
      <c r="GU275" s="234"/>
      <c r="GV275" s="234"/>
      <c r="GW275" s="234"/>
      <c r="GX275" s="234"/>
      <c r="GY275" s="234"/>
      <c r="GZ275" s="233"/>
      <c r="HA275" s="233"/>
      <c r="HB275" s="233"/>
      <c r="HC275" s="234"/>
      <c r="HD275" s="234"/>
      <c r="HE275" s="234"/>
      <c r="HF275" s="233"/>
      <c r="HG275" s="233"/>
      <c r="HH275" s="233"/>
      <c r="HI275" s="233"/>
      <c r="HJ275" s="235"/>
      <c r="HK275" s="235"/>
      <c r="HL275" s="235"/>
      <c r="HM275" s="235"/>
      <c r="HN275" s="235"/>
      <c r="HO275" s="235"/>
      <c r="HP275" s="235"/>
      <c r="HQ275" s="235"/>
      <c r="HR275" s="235"/>
      <c r="HS275" s="235"/>
      <c r="HT275" s="235"/>
      <c r="HU275" s="235"/>
      <c r="HV275" s="235"/>
      <c r="HW275" s="235"/>
      <c r="HX275" s="240"/>
      <c r="HY275" s="241"/>
      <c r="HZ275" s="242"/>
      <c r="IB275" s="244"/>
      <c r="IE275" s="31"/>
      <c r="IG275" s="244"/>
      <c r="IH275" s="245"/>
      <c r="II275" s="245"/>
    </row>
    <row r="276" spans="1:797" s="243" customFormat="1" ht="17.45" hidden="1" customHeight="1">
      <c r="A276" s="236"/>
      <c r="B276" s="237"/>
      <c r="C276" s="246"/>
      <c r="D276" s="247"/>
      <c r="E276" s="248"/>
      <c r="F276" s="249"/>
      <c r="G276" s="249"/>
      <c r="H276" s="249"/>
      <c r="I276" s="249"/>
      <c r="J276" s="249"/>
      <c r="K276" s="220"/>
      <c r="L276" s="220"/>
      <c r="M276" s="220"/>
      <c r="N276" s="220"/>
      <c r="O276" s="221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1"/>
      <c r="AW276" s="221"/>
      <c r="AX276" s="221"/>
      <c r="AY276" s="222"/>
      <c r="AZ276" s="223"/>
      <c r="BA276" s="224"/>
      <c r="BB276" s="225"/>
      <c r="BC276" s="224"/>
      <c r="BD276" s="224"/>
      <c r="BE276" s="224"/>
      <c r="BF276" s="224"/>
      <c r="BG276" s="224"/>
      <c r="BH276" s="224"/>
      <c r="BI276" s="224"/>
      <c r="BJ276" s="224"/>
      <c r="BK276" s="224"/>
      <c r="BL276" s="224"/>
      <c r="BM276" s="224"/>
      <c r="BN276" s="224"/>
      <c r="BO276" s="224"/>
      <c r="BP276" s="224"/>
      <c r="BQ276" s="224"/>
      <c r="BR276" s="224"/>
      <c r="BS276" s="224"/>
      <c r="BT276" s="224"/>
      <c r="BU276" s="224"/>
      <c r="BV276" s="224"/>
      <c r="BW276" s="224"/>
      <c r="BX276" s="224"/>
      <c r="BY276" s="224"/>
      <c r="BZ276" s="224"/>
      <c r="CA276" s="224"/>
      <c r="CB276" s="224"/>
      <c r="CC276" s="226"/>
      <c r="CD276" s="226"/>
      <c r="CE276" s="226"/>
      <c r="CF276" s="226"/>
      <c r="CG276" s="226"/>
      <c r="CH276" s="226"/>
      <c r="CI276" s="227"/>
      <c r="CJ276" s="226"/>
      <c r="CK276" s="226"/>
      <c r="CL276" s="226"/>
      <c r="CM276" s="226"/>
      <c r="CN276" s="226"/>
      <c r="CO276" s="226"/>
      <c r="CP276" s="226"/>
      <c r="CQ276" s="226"/>
      <c r="CR276" s="226"/>
      <c r="CS276" s="226"/>
      <c r="CT276" s="226"/>
      <c r="CU276" s="226"/>
      <c r="CV276" s="226"/>
      <c r="CW276" s="226"/>
      <c r="CX276" s="226"/>
      <c r="CY276" s="226"/>
      <c r="CZ276" s="226"/>
      <c r="DA276" s="226"/>
      <c r="DB276" s="226"/>
      <c r="DC276" s="226"/>
      <c r="DD276" s="226"/>
      <c r="DE276" s="226"/>
      <c r="DF276" s="226"/>
      <c r="DG276" s="226"/>
      <c r="DH276" s="226"/>
      <c r="DI276" s="226"/>
      <c r="DJ276" s="226"/>
      <c r="DK276" s="226"/>
      <c r="DL276" s="226"/>
      <c r="DM276" s="226"/>
      <c r="DN276" s="226"/>
      <c r="DO276" s="226"/>
      <c r="DP276" s="226"/>
      <c r="DQ276" s="238"/>
      <c r="DR276" s="239"/>
      <c r="DS276" s="228"/>
      <c r="DT276" s="228"/>
      <c r="DU276" s="228"/>
      <c r="DV276" s="228"/>
      <c r="DW276" s="228"/>
      <c r="DX276" s="228"/>
      <c r="DY276" s="228"/>
      <c r="DZ276" s="228"/>
      <c r="EA276" s="228"/>
      <c r="EB276" s="228"/>
      <c r="EC276" s="228"/>
      <c r="ED276" s="228"/>
      <c r="EE276" s="228"/>
      <c r="EF276" s="228"/>
      <c r="EG276" s="228"/>
      <c r="EH276" s="228"/>
      <c r="EI276" s="228"/>
      <c r="EJ276" s="228"/>
      <c r="EK276" s="228"/>
      <c r="EL276" s="229"/>
      <c r="EM276" s="230"/>
      <c r="EN276" s="230"/>
      <c r="EO276" s="229"/>
      <c r="EP276" s="230"/>
      <c r="EQ276" s="231"/>
      <c r="ER276" s="229"/>
      <c r="ES276" s="230"/>
      <c r="ET276" s="230"/>
      <c r="EU276" s="229"/>
      <c r="EV276" s="230"/>
      <c r="EW276" s="230"/>
      <c r="EX276" s="229"/>
      <c r="EY276" s="230"/>
      <c r="EZ276" s="230"/>
      <c r="FA276" s="229"/>
      <c r="FB276" s="230"/>
      <c r="FC276" s="230"/>
      <c r="FD276" s="232"/>
      <c r="FE276" s="232"/>
      <c r="FF276" s="232"/>
      <c r="FG276" s="232"/>
      <c r="FH276" s="232"/>
      <c r="FI276" s="232"/>
      <c r="FJ276" s="232"/>
      <c r="FK276" s="232"/>
      <c r="FL276" s="232"/>
      <c r="FM276" s="232"/>
      <c r="FN276" s="232"/>
      <c r="FO276" s="232"/>
      <c r="FP276" s="232"/>
      <c r="FQ276" s="232"/>
      <c r="FR276" s="232"/>
      <c r="FS276" s="232"/>
      <c r="FT276" s="232"/>
      <c r="FU276" s="232"/>
      <c r="FV276" s="232"/>
      <c r="FW276" s="232"/>
      <c r="FX276" s="232"/>
      <c r="FY276" s="232"/>
      <c r="FZ276" s="232"/>
      <c r="GA276" s="232"/>
      <c r="GB276" s="232"/>
      <c r="GC276" s="232"/>
      <c r="GD276" s="232"/>
      <c r="GE276" s="232"/>
      <c r="GF276" s="232"/>
      <c r="GG276" s="232"/>
      <c r="GH276" s="232"/>
      <c r="GI276" s="232"/>
      <c r="GJ276" s="232"/>
      <c r="GK276" s="232"/>
      <c r="GL276" s="232"/>
      <c r="GM276" s="232"/>
      <c r="GN276" s="232"/>
      <c r="GO276" s="232"/>
      <c r="GP276" s="232"/>
      <c r="GQ276" s="232"/>
      <c r="GR276" s="232"/>
      <c r="GS276" s="232"/>
      <c r="GT276" s="233"/>
      <c r="GU276" s="234"/>
      <c r="GV276" s="234"/>
      <c r="GW276" s="234"/>
      <c r="GX276" s="234"/>
      <c r="GY276" s="234"/>
      <c r="GZ276" s="233"/>
      <c r="HA276" s="233"/>
      <c r="HB276" s="233"/>
      <c r="HC276" s="234"/>
      <c r="HD276" s="234"/>
      <c r="HE276" s="234"/>
      <c r="HF276" s="233"/>
      <c r="HG276" s="233"/>
      <c r="HH276" s="233"/>
      <c r="HI276" s="233"/>
      <c r="HJ276" s="235"/>
      <c r="HK276" s="235"/>
      <c r="HL276" s="235"/>
      <c r="HM276" s="235"/>
      <c r="HN276" s="235"/>
      <c r="HO276" s="235"/>
      <c r="HP276" s="235"/>
      <c r="HQ276" s="235"/>
      <c r="HR276" s="235"/>
      <c r="HS276" s="235"/>
      <c r="HT276" s="235"/>
      <c r="HU276" s="235"/>
      <c r="HV276" s="235"/>
      <c r="HW276" s="235"/>
      <c r="HX276" s="240"/>
      <c r="HY276" s="241"/>
      <c r="HZ276" s="242"/>
      <c r="IB276" s="244"/>
      <c r="IE276" s="31"/>
      <c r="IG276" s="244"/>
      <c r="IH276" s="245"/>
      <c r="II276" s="245"/>
    </row>
    <row r="277" spans="1:797" s="243" customFormat="1" ht="17.45" hidden="1" customHeight="1">
      <c r="A277" s="236"/>
      <c r="B277" s="237"/>
      <c r="C277" s="246"/>
      <c r="D277" s="247"/>
      <c r="E277" s="248"/>
      <c r="F277" s="249"/>
      <c r="G277" s="249"/>
      <c r="H277" s="249"/>
      <c r="I277" s="249"/>
      <c r="J277" s="249"/>
      <c r="K277" s="220"/>
      <c r="L277" s="220"/>
      <c r="M277" s="220"/>
      <c r="N277" s="220"/>
      <c r="O277" s="221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1"/>
      <c r="AW277" s="221"/>
      <c r="AX277" s="221"/>
      <c r="AY277" s="222"/>
      <c r="AZ277" s="223"/>
      <c r="BA277" s="224"/>
      <c r="BB277" s="225"/>
      <c r="BC277" s="224"/>
      <c r="BD277" s="224"/>
      <c r="BE277" s="224"/>
      <c r="BF277" s="224"/>
      <c r="BG277" s="224"/>
      <c r="BH277" s="224"/>
      <c r="BI277" s="224"/>
      <c r="BJ277" s="224"/>
      <c r="BK277" s="224"/>
      <c r="BL277" s="224"/>
      <c r="BM277" s="224"/>
      <c r="BN277" s="224"/>
      <c r="BO277" s="224"/>
      <c r="BP277" s="224"/>
      <c r="BQ277" s="224"/>
      <c r="BR277" s="224"/>
      <c r="BS277" s="224"/>
      <c r="BT277" s="224"/>
      <c r="BU277" s="224"/>
      <c r="BV277" s="224"/>
      <c r="BW277" s="224"/>
      <c r="BX277" s="224"/>
      <c r="BY277" s="224"/>
      <c r="BZ277" s="224"/>
      <c r="CA277" s="224"/>
      <c r="CB277" s="224"/>
      <c r="CC277" s="226"/>
      <c r="CD277" s="226"/>
      <c r="CE277" s="226"/>
      <c r="CF277" s="226"/>
      <c r="CG277" s="226"/>
      <c r="CH277" s="226"/>
      <c r="CI277" s="227"/>
      <c r="CJ277" s="226"/>
      <c r="CK277" s="226"/>
      <c r="CL277" s="226"/>
      <c r="CM277" s="226"/>
      <c r="CN277" s="226"/>
      <c r="CO277" s="226"/>
      <c r="CP277" s="226"/>
      <c r="CQ277" s="226"/>
      <c r="CR277" s="226"/>
      <c r="CS277" s="226"/>
      <c r="CT277" s="226"/>
      <c r="CU277" s="226"/>
      <c r="CV277" s="226"/>
      <c r="CW277" s="226"/>
      <c r="CX277" s="226"/>
      <c r="CY277" s="226"/>
      <c r="CZ277" s="226"/>
      <c r="DA277" s="226"/>
      <c r="DB277" s="226"/>
      <c r="DC277" s="226"/>
      <c r="DD277" s="226"/>
      <c r="DE277" s="226"/>
      <c r="DF277" s="226"/>
      <c r="DG277" s="226"/>
      <c r="DH277" s="226"/>
      <c r="DI277" s="226"/>
      <c r="DJ277" s="226"/>
      <c r="DK277" s="226"/>
      <c r="DL277" s="226"/>
      <c r="DM277" s="226"/>
      <c r="DN277" s="226"/>
      <c r="DO277" s="226"/>
      <c r="DP277" s="226"/>
      <c r="DQ277" s="238"/>
      <c r="DR277" s="239"/>
      <c r="DS277" s="228"/>
      <c r="DT277" s="228"/>
      <c r="DU277" s="228"/>
      <c r="DV277" s="228"/>
      <c r="DW277" s="228"/>
      <c r="DX277" s="228"/>
      <c r="DY277" s="228"/>
      <c r="DZ277" s="228"/>
      <c r="EA277" s="228"/>
      <c r="EB277" s="228"/>
      <c r="EC277" s="228"/>
      <c r="ED277" s="228"/>
      <c r="EE277" s="228"/>
      <c r="EF277" s="228"/>
      <c r="EG277" s="228"/>
      <c r="EH277" s="228"/>
      <c r="EI277" s="228"/>
      <c r="EJ277" s="228"/>
      <c r="EK277" s="228"/>
      <c r="EL277" s="229"/>
      <c r="EM277" s="230"/>
      <c r="EN277" s="230"/>
      <c r="EO277" s="229"/>
      <c r="EP277" s="230"/>
      <c r="EQ277" s="231"/>
      <c r="ER277" s="229"/>
      <c r="ES277" s="230"/>
      <c r="ET277" s="230"/>
      <c r="EU277" s="229"/>
      <c r="EV277" s="230"/>
      <c r="EW277" s="230"/>
      <c r="EX277" s="229"/>
      <c r="EY277" s="230"/>
      <c r="EZ277" s="230"/>
      <c r="FA277" s="229"/>
      <c r="FB277" s="230"/>
      <c r="FC277" s="230"/>
      <c r="FD277" s="232"/>
      <c r="FE277" s="232"/>
      <c r="FF277" s="232"/>
      <c r="FG277" s="232"/>
      <c r="FH277" s="232"/>
      <c r="FI277" s="232"/>
      <c r="FJ277" s="232"/>
      <c r="FK277" s="232"/>
      <c r="FL277" s="232"/>
      <c r="FM277" s="232"/>
      <c r="FN277" s="232"/>
      <c r="FO277" s="232"/>
      <c r="FP277" s="232"/>
      <c r="FQ277" s="232"/>
      <c r="FR277" s="232"/>
      <c r="FS277" s="232"/>
      <c r="FT277" s="232"/>
      <c r="FU277" s="232"/>
      <c r="FV277" s="232"/>
      <c r="FW277" s="232"/>
      <c r="FX277" s="232"/>
      <c r="FY277" s="232"/>
      <c r="FZ277" s="232"/>
      <c r="GA277" s="232"/>
      <c r="GB277" s="232"/>
      <c r="GC277" s="232"/>
      <c r="GD277" s="232"/>
      <c r="GE277" s="232"/>
      <c r="GF277" s="232"/>
      <c r="GG277" s="232"/>
      <c r="GH277" s="232"/>
      <c r="GI277" s="232"/>
      <c r="GJ277" s="232"/>
      <c r="GK277" s="232"/>
      <c r="GL277" s="232"/>
      <c r="GM277" s="232"/>
      <c r="GN277" s="232"/>
      <c r="GO277" s="232"/>
      <c r="GP277" s="232"/>
      <c r="GQ277" s="232"/>
      <c r="GR277" s="232"/>
      <c r="GS277" s="232"/>
      <c r="GT277" s="233"/>
      <c r="GU277" s="234"/>
      <c r="GV277" s="234"/>
      <c r="GW277" s="234"/>
      <c r="GX277" s="234"/>
      <c r="GY277" s="234"/>
      <c r="GZ277" s="233"/>
      <c r="HA277" s="233"/>
      <c r="HB277" s="233"/>
      <c r="HC277" s="234"/>
      <c r="HD277" s="234"/>
      <c r="HE277" s="234"/>
      <c r="HF277" s="233"/>
      <c r="HG277" s="233"/>
      <c r="HH277" s="233"/>
      <c r="HI277" s="233"/>
      <c r="HJ277" s="235"/>
      <c r="HK277" s="235"/>
      <c r="HL277" s="235"/>
      <c r="HM277" s="235"/>
      <c r="HN277" s="235"/>
      <c r="HO277" s="235"/>
      <c r="HP277" s="235"/>
      <c r="HQ277" s="235"/>
      <c r="HR277" s="235"/>
      <c r="HS277" s="235"/>
      <c r="HT277" s="235"/>
      <c r="HU277" s="235"/>
      <c r="HV277" s="235"/>
      <c r="HW277" s="235"/>
      <c r="HX277" s="240"/>
      <c r="HY277" s="241"/>
      <c r="HZ277" s="242"/>
      <c r="IB277" s="244"/>
      <c r="IE277" s="31"/>
      <c r="IG277" s="244"/>
      <c r="IH277" s="245"/>
      <c r="II277" s="245"/>
    </row>
    <row r="278" spans="1:797" s="243" customFormat="1" ht="17.45" hidden="1" customHeight="1">
      <c r="A278" s="236"/>
      <c r="B278" s="237"/>
      <c r="C278" s="246"/>
      <c r="D278" s="247"/>
      <c r="E278" s="248"/>
      <c r="F278" s="249"/>
      <c r="G278" s="249"/>
      <c r="H278" s="249"/>
      <c r="I278" s="249"/>
      <c r="J278" s="249"/>
      <c r="K278" s="220"/>
      <c r="L278" s="220"/>
      <c r="M278" s="220"/>
      <c r="N278" s="220"/>
      <c r="O278" s="221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1"/>
      <c r="AW278" s="221"/>
      <c r="AX278" s="221"/>
      <c r="AY278" s="222"/>
      <c r="AZ278" s="223"/>
      <c r="BA278" s="224"/>
      <c r="BB278" s="225"/>
      <c r="BC278" s="224"/>
      <c r="BD278" s="224"/>
      <c r="BE278" s="224"/>
      <c r="BF278" s="224"/>
      <c r="BG278" s="224"/>
      <c r="BH278" s="224"/>
      <c r="BI278" s="224"/>
      <c r="BJ278" s="224"/>
      <c r="BK278" s="224"/>
      <c r="BL278" s="224"/>
      <c r="BM278" s="224"/>
      <c r="BN278" s="224"/>
      <c r="BO278" s="224"/>
      <c r="BP278" s="224"/>
      <c r="BQ278" s="224"/>
      <c r="BR278" s="224"/>
      <c r="BS278" s="224"/>
      <c r="BT278" s="224"/>
      <c r="BU278" s="224"/>
      <c r="BV278" s="224"/>
      <c r="BW278" s="224"/>
      <c r="BX278" s="224"/>
      <c r="BY278" s="224"/>
      <c r="BZ278" s="224"/>
      <c r="CA278" s="224"/>
      <c r="CB278" s="224"/>
      <c r="CC278" s="226"/>
      <c r="CD278" s="226"/>
      <c r="CE278" s="226"/>
      <c r="CF278" s="226"/>
      <c r="CG278" s="226"/>
      <c r="CH278" s="226"/>
      <c r="CI278" s="227"/>
      <c r="CJ278" s="226"/>
      <c r="CK278" s="226"/>
      <c r="CL278" s="226"/>
      <c r="CM278" s="226"/>
      <c r="CN278" s="226"/>
      <c r="CO278" s="226"/>
      <c r="CP278" s="226"/>
      <c r="CQ278" s="226"/>
      <c r="CR278" s="226"/>
      <c r="CS278" s="226"/>
      <c r="CT278" s="226"/>
      <c r="CU278" s="226"/>
      <c r="CV278" s="226"/>
      <c r="CW278" s="226"/>
      <c r="CX278" s="226"/>
      <c r="CY278" s="226"/>
      <c r="CZ278" s="226"/>
      <c r="DA278" s="226"/>
      <c r="DB278" s="226"/>
      <c r="DC278" s="226"/>
      <c r="DD278" s="226"/>
      <c r="DE278" s="226"/>
      <c r="DF278" s="226"/>
      <c r="DG278" s="226"/>
      <c r="DH278" s="226"/>
      <c r="DI278" s="226"/>
      <c r="DJ278" s="226"/>
      <c r="DK278" s="226"/>
      <c r="DL278" s="226"/>
      <c r="DM278" s="226"/>
      <c r="DN278" s="226"/>
      <c r="DO278" s="226"/>
      <c r="DP278" s="226"/>
      <c r="DQ278" s="238"/>
      <c r="DR278" s="239"/>
      <c r="DS278" s="228"/>
      <c r="DT278" s="228"/>
      <c r="DU278" s="228"/>
      <c r="DV278" s="228"/>
      <c r="DW278" s="228"/>
      <c r="DX278" s="228"/>
      <c r="DY278" s="228"/>
      <c r="DZ278" s="228"/>
      <c r="EA278" s="228"/>
      <c r="EB278" s="228"/>
      <c r="EC278" s="228"/>
      <c r="ED278" s="228"/>
      <c r="EE278" s="228"/>
      <c r="EF278" s="228"/>
      <c r="EG278" s="228"/>
      <c r="EH278" s="228"/>
      <c r="EI278" s="228"/>
      <c r="EJ278" s="228"/>
      <c r="EK278" s="228"/>
      <c r="EL278" s="229"/>
      <c r="EM278" s="230"/>
      <c r="EN278" s="230"/>
      <c r="EO278" s="229"/>
      <c r="EP278" s="230"/>
      <c r="EQ278" s="231"/>
      <c r="ER278" s="229"/>
      <c r="ES278" s="230"/>
      <c r="ET278" s="230"/>
      <c r="EU278" s="229"/>
      <c r="EV278" s="230"/>
      <c r="EW278" s="230"/>
      <c r="EX278" s="229"/>
      <c r="EY278" s="230"/>
      <c r="EZ278" s="230"/>
      <c r="FA278" s="229"/>
      <c r="FB278" s="230"/>
      <c r="FC278" s="230"/>
      <c r="FD278" s="232"/>
      <c r="FE278" s="232"/>
      <c r="FF278" s="232"/>
      <c r="FG278" s="232"/>
      <c r="FH278" s="232"/>
      <c r="FI278" s="232"/>
      <c r="FJ278" s="232"/>
      <c r="FK278" s="232"/>
      <c r="FL278" s="232"/>
      <c r="FM278" s="232"/>
      <c r="FN278" s="232"/>
      <c r="FO278" s="232"/>
      <c r="FP278" s="232"/>
      <c r="FQ278" s="232"/>
      <c r="FR278" s="232"/>
      <c r="FS278" s="232"/>
      <c r="FT278" s="232"/>
      <c r="FU278" s="232"/>
      <c r="FV278" s="232"/>
      <c r="FW278" s="232"/>
      <c r="FX278" s="232"/>
      <c r="FY278" s="232"/>
      <c r="FZ278" s="232"/>
      <c r="GA278" s="232"/>
      <c r="GB278" s="232"/>
      <c r="GC278" s="232"/>
      <c r="GD278" s="232"/>
      <c r="GE278" s="232"/>
      <c r="GF278" s="232"/>
      <c r="GG278" s="232"/>
      <c r="GH278" s="232"/>
      <c r="GI278" s="232"/>
      <c r="GJ278" s="232"/>
      <c r="GK278" s="232"/>
      <c r="GL278" s="232"/>
      <c r="GM278" s="232"/>
      <c r="GN278" s="232"/>
      <c r="GO278" s="232"/>
      <c r="GP278" s="232"/>
      <c r="GQ278" s="232"/>
      <c r="GR278" s="232"/>
      <c r="GS278" s="232"/>
      <c r="GT278" s="233"/>
      <c r="GU278" s="234"/>
      <c r="GV278" s="234"/>
      <c r="GW278" s="234"/>
      <c r="GX278" s="234"/>
      <c r="GY278" s="234"/>
      <c r="GZ278" s="233"/>
      <c r="HA278" s="233"/>
      <c r="HB278" s="233"/>
      <c r="HC278" s="234"/>
      <c r="HD278" s="234"/>
      <c r="HE278" s="234"/>
      <c r="HF278" s="233"/>
      <c r="HG278" s="233"/>
      <c r="HH278" s="233"/>
      <c r="HI278" s="233"/>
      <c r="HJ278" s="235"/>
      <c r="HK278" s="235"/>
      <c r="HL278" s="235"/>
      <c r="HM278" s="235"/>
      <c r="HN278" s="235"/>
      <c r="HO278" s="235"/>
      <c r="HP278" s="235"/>
      <c r="HQ278" s="235"/>
      <c r="HR278" s="235"/>
      <c r="HS278" s="235"/>
      <c r="HT278" s="235"/>
      <c r="HU278" s="235"/>
      <c r="HV278" s="235"/>
      <c r="HW278" s="235"/>
      <c r="HX278" s="240"/>
      <c r="HY278" s="241"/>
      <c r="HZ278" s="242"/>
      <c r="IB278" s="244"/>
      <c r="IE278" s="31"/>
      <c r="IG278" s="244"/>
      <c r="IH278" s="245"/>
      <c r="II278" s="245"/>
    </row>
    <row r="279" spans="1:797" s="243" customFormat="1" ht="17.45" hidden="1" customHeight="1">
      <c r="A279" s="236"/>
      <c r="B279" s="237"/>
      <c r="C279" s="246"/>
      <c r="D279" s="247"/>
      <c r="E279" s="248"/>
      <c r="F279" s="249"/>
      <c r="G279" s="249"/>
      <c r="H279" s="249"/>
      <c r="I279" s="249"/>
      <c r="J279" s="249"/>
      <c r="K279" s="220"/>
      <c r="L279" s="220"/>
      <c r="M279" s="220"/>
      <c r="N279" s="220"/>
      <c r="O279" s="221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1"/>
      <c r="AW279" s="221"/>
      <c r="AX279" s="221"/>
      <c r="AY279" s="222"/>
      <c r="AZ279" s="223"/>
      <c r="BA279" s="224"/>
      <c r="BB279" s="225"/>
      <c r="BC279" s="224"/>
      <c r="BD279" s="224"/>
      <c r="BE279" s="224"/>
      <c r="BF279" s="224"/>
      <c r="BG279" s="224"/>
      <c r="BH279" s="224"/>
      <c r="BI279" s="224"/>
      <c r="BJ279" s="224"/>
      <c r="BK279" s="224"/>
      <c r="BL279" s="224"/>
      <c r="BM279" s="224"/>
      <c r="BN279" s="224"/>
      <c r="BO279" s="224"/>
      <c r="BP279" s="224"/>
      <c r="BQ279" s="224"/>
      <c r="BR279" s="224"/>
      <c r="BS279" s="224"/>
      <c r="BT279" s="224"/>
      <c r="BU279" s="224"/>
      <c r="BV279" s="224"/>
      <c r="BW279" s="224"/>
      <c r="BX279" s="224"/>
      <c r="BY279" s="224"/>
      <c r="BZ279" s="224"/>
      <c r="CA279" s="224"/>
      <c r="CB279" s="224"/>
      <c r="CC279" s="226"/>
      <c r="CD279" s="226"/>
      <c r="CE279" s="226"/>
      <c r="CF279" s="226"/>
      <c r="CG279" s="226"/>
      <c r="CH279" s="226"/>
      <c r="CI279" s="227"/>
      <c r="CJ279" s="226"/>
      <c r="CK279" s="226"/>
      <c r="CL279" s="226"/>
      <c r="CM279" s="226"/>
      <c r="CN279" s="226"/>
      <c r="CO279" s="226"/>
      <c r="CP279" s="226"/>
      <c r="CQ279" s="226"/>
      <c r="CR279" s="226"/>
      <c r="CS279" s="226"/>
      <c r="CT279" s="226"/>
      <c r="CU279" s="226"/>
      <c r="CV279" s="226"/>
      <c r="CW279" s="226"/>
      <c r="CX279" s="226"/>
      <c r="CY279" s="226"/>
      <c r="CZ279" s="226"/>
      <c r="DA279" s="226"/>
      <c r="DB279" s="226"/>
      <c r="DC279" s="226"/>
      <c r="DD279" s="226"/>
      <c r="DE279" s="226"/>
      <c r="DF279" s="226"/>
      <c r="DG279" s="226"/>
      <c r="DH279" s="226"/>
      <c r="DI279" s="226"/>
      <c r="DJ279" s="226"/>
      <c r="DK279" s="226"/>
      <c r="DL279" s="226"/>
      <c r="DM279" s="226"/>
      <c r="DN279" s="226"/>
      <c r="DO279" s="226"/>
      <c r="DP279" s="226"/>
      <c r="DQ279" s="238"/>
      <c r="DR279" s="239"/>
      <c r="DS279" s="228"/>
      <c r="DT279" s="228"/>
      <c r="DU279" s="228"/>
      <c r="DV279" s="228"/>
      <c r="DW279" s="228"/>
      <c r="DX279" s="228"/>
      <c r="DY279" s="228"/>
      <c r="DZ279" s="228"/>
      <c r="EA279" s="228"/>
      <c r="EB279" s="228"/>
      <c r="EC279" s="228"/>
      <c r="ED279" s="228"/>
      <c r="EE279" s="228"/>
      <c r="EF279" s="228"/>
      <c r="EG279" s="228"/>
      <c r="EH279" s="228"/>
      <c r="EI279" s="228"/>
      <c r="EJ279" s="228"/>
      <c r="EK279" s="228"/>
      <c r="EL279" s="229"/>
      <c r="EM279" s="230"/>
      <c r="EN279" s="230"/>
      <c r="EO279" s="229"/>
      <c r="EP279" s="230"/>
      <c r="EQ279" s="231"/>
      <c r="ER279" s="229"/>
      <c r="ES279" s="230"/>
      <c r="ET279" s="230"/>
      <c r="EU279" s="229"/>
      <c r="EV279" s="230"/>
      <c r="EW279" s="230"/>
      <c r="EX279" s="229"/>
      <c r="EY279" s="230"/>
      <c r="EZ279" s="230"/>
      <c r="FA279" s="229"/>
      <c r="FB279" s="230"/>
      <c r="FC279" s="230"/>
      <c r="FD279" s="232"/>
      <c r="FE279" s="232"/>
      <c r="FF279" s="232"/>
      <c r="FG279" s="232"/>
      <c r="FH279" s="232"/>
      <c r="FI279" s="232"/>
      <c r="FJ279" s="232"/>
      <c r="FK279" s="232"/>
      <c r="FL279" s="232"/>
      <c r="FM279" s="232"/>
      <c r="FN279" s="232"/>
      <c r="FO279" s="232"/>
      <c r="FP279" s="232"/>
      <c r="FQ279" s="232"/>
      <c r="FR279" s="232"/>
      <c r="FS279" s="232"/>
      <c r="FT279" s="232"/>
      <c r="FU279" s="232"/>
      <c r="FV279" s="232"/>
      <c r="FW279" s="232"/>
      <c r="FX279" s="232"/>
      <c r="FY279" s="232"/>
      <c r="FZ279" s="232"/>
      <c r="GA279" s="232"/>
      <c r="GB279" s="232"/>
      <c r="GC279" s="232"/>
      <c r="GD279" s="232"/>
      <c r="GE279" s="232"/>
      <c r="GF279" s="232"/>
      <c r="GG279" s="232"/>
      <c r="GH279" s="232"/>
      <c r="GI279" s="232"/>
      <c r="GJ279" s="232"/>
      <c r="GK279" s="232"/>
      <c r="GL279" s="232"/>
      <c r="GM279" s="232"/>
      <c r="GN279" s="232"/>
      <c r="GO279" s="232"/>
      <c r="GP279" s="232"/>
      <c r="GQ279" s="232"/>
      <c r="GR279" s="232"/>
      <c r="GS279" s="232"/>
      <c r="GT279" s="233"/>
      <c r="GU279" s="234"/>
      <c r="GV279" s="234"/>
      <c r="GW279" s="234"/>
      <c r="GX279" s="234"/>
      <c r="GY279" s="234"/>
      <c r="GZ279" s="233"/>
      <c r="HA279" s="233"/>
      <c r="HB279" s="233"/>
      <c r="HC279" s="234"/>
      <c r="HD279" s="234"/>
      <c r="HE279" s="234"/>
      <c r="HF279" s="233"/>
      <c r="HG279" s="233"/>
      <c r="HH279" s="233"/>
      <c r="HI279" s="233"/>
      <c r="HJ279" s="235"/>
      <c r="HK279" s="235"/>
      <c r="HL279" s="235"/>
      <c r="HM279" s="235"/>
      <c r="HN279" s="235"/>
      <c r="HO279" s="235"/>
      <c r="HP279" s="235"/>
      <c r="HQ279" s="235"/>
      <c r="HR279" s="235"/>
      <c r="HS279" s="235"/>
      <c r="HT279" s="235"/>
      <c r="HU279" s="235"/>
      <c r="HV279" s="235"/>
      <c r="HW279" s="235"/>
      <c r="HX279" s="240"/>
      <c r="HY279" s="241"/>
      <c r="HZ279" s="242"/>
      <c r="IB279" s="244"/>
      <c r="IE279" s="31"/>
      <c r="IG279" s="244"/>
      <c r="IH279" s="245"/>
      <c r="II279" s="245"/>
    </row>
    <row r="280" spans="1:797" s="243" customFormat="1" ht="28.5" hidden="1" customHeight="1">
      <c r="A280" s="236"/>
      <c r="B280" s="237"/>
      <c r="C280" s="250" t="s">
        <v>197</v>
      </c>
      <c r="D280" s="247"/>
      <c r="E280" s="248"/>
      <c r="F280" s="249"/>
      <c r="G280" s="249"/>
      <c r="H280" s="249"/>
      <c r="I280" s="249"/>
      <c r="J280" s="249"/>
      <c r="K280" s="220"/>
      <c r="L280" s="220"/>
      <c r="M280" s="220"/>
      <c r="N280" s="220"/>
      <c r="O280" s="221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1"/>
      <c r="AW280" s="221"/>
      <c r="AX280" s="221"/>
      <c r="AY280" s="222"/>
      <c r="AZ280" s="223"/>
      <c r="BA280" s="224"/>
      <c r="BB280" s="225"/>
      <c r="BC280" s="224"/>
      <c r="BD280" s="224"/>
      <c r="BE280" s="224"/>
      <c r="BF280" s="224"/>
      <c r="BG280" s="224"/>
      <c r="BH280" s="224"/>
      <c r="BI280" s="224"/>
      <c r="BJ280" s="224"/>
      <c r="BK280" s="224"/>
      <c r="BL280" s="224"/>
      <c r="BM280" s="224"/>
      <c r="BN280" s="224"/>
      <c r="BO280" s="224"/>
      <c r="BP280" s="224"/>
      <c r="BQ280" s="224"/>
      <c r="BR280" s="224"/>
      <c r="BS280" s="224"/>
      <c r="BT280" s="224"/>
      <c r="BU280" s="224"/>
      <c r="BV280" s="224"/>
      <c r="BW280" s="224"/>
      <c r="BX280" s="224"/>
      <c r="BY280" s="224"/>
      <c r="BZ280" s="224"/>
      <c r="CA280" s="224"/>
      <c r="CB280" s="224"/>
      <c r="CC280" s="226"/>
      <c r="CD280" s="226"/>
      <c r="CE280" s="226"/>
      <c r="CF280" s="226"/>
      <c r="CG280" s="226"/>
      <c r="CH280" s="226"/>
      <c r="CI280" s="227"/>
      <c r="CJ280" s="226"/>
      <c r="CK280" s="226"/>
      <c r="CL280" s="226"/>
      <c r="CM280" s="226"/>
      <c r="CN280" s="226"/>
      <c r="CO280" s="226"/>
      <c r="CP280" s="226"/>
      <c r="CQ280" s="226"/>
      <c r="CR280" s="226"/>
      <c r="CS280" s="226"/>
      <c r="CT280" s="226"/>
      <c r="CU280" s="226"/>
      <c r="CV280" s="226"/>
      <c r="CW280" s="226"/>
      <c r="CX280" s="226"/>
      <c r="CY280" s="226"/>
      <c r="CZ280" s="226"/>
      <c r="DA280" s="226"/>
      <c r="DB280" s="226"/>
      <c r="DC280" s="226"/>
      <c r="DD280" s="226"/>
      <c r="DE280" s="226"/>
      <c r="DF280" s="226"/>
      <c r="DG280" s="226"/>
      <c r="DH280" s="226"/>
      <c r="DI280" s="226"/>
      <c r="DJ280" s="226"/>
      <c r="DK280" s="226"/>
      <c r="DL280" s="226"/>
      <c r="DM280" s="226"/>
      <c r="DN280" s="226"/>
      <c r="DO280" s="226"/>
      <c r="DP280" s="226"/>
      <c r="DQ280" s="238"/>
      <c r="DR280" s="239"/>
      <c r="DS280" s="228"/>
      <c r="DT280" s="228"/>
      <c r="DU280" s="228"/>
      <c r="DV280" s="228"/>
      <c r="DW280" s="228"/>
      <c r="DX280" s="228"/>
      <c r="DY280" s="228"/>
      <c r="DZ280" s="228"/>
      <c r="EA280" s="228"/>
      <c r="EB280" s="228"/>
      <c r="EC280" s="228"/>
      <c r="ED280" s="228"/>
      <c r="EE280" s="228"/>
      <c r="EF280" s="228"/>
      <c r="EG280" s="228"/>
      <c r="EH280" s="228"/>
      <c r="EI280" s="228"/>
      <c r="EJ280" s="228"/>
      <c r="EK280" s="228"/>
      <c r="EL280" s="229"/>
      <c r="EM280" s="230"/>
      <c r="EN280" s="230"/>
      <c r="EO280" s="229"/>
      <c r="EP280" s="230"/>
      <c r="EQ280" s="231"/>
      <c r="ER280" s="229"/>
      <c r="ES280" s="230"/>
      <c r="ET280" s="230"/>
      <c r="EU280" s="229"/>
      <c r="EV280" s="230"/>
      <c r="EW280" s="230"/>
      <c r="EX280" s="229"/>
      <c r="EY280" s="230"/>
      <c r="EZ280" s="230"/>
      <c r="FA280" s="229"/>
      <c r="FB280" s="230"/>
      <c r="FC280" s="230"/>
      <c r="FD280" s="232"/>
      <c r="FE280" s="232"/>
      <c r="FF280" s="232"/>
      <c r="FG280" s="232"/>
      <c r="FH280" s="232"/>
      <c r="FI280" s="232"/>
      <c r="FJ280" s="232"/>
      <c r="FK280" s="232"/>
      <c r="FL280" s="232"/>
      <c r="FM280" s="232"/>
      <c r="FN280" s="232"/>
      <c r="FO280" s="232"/>
      <c r="FP280" s="232"/>
      <c r="FQ280" s="232"/>
      <c r="FR280" s="232"/>
      <c r="FS280" s="232"/>
      <c r="FT280" s="232"/>
      <c r="FU280" s="232"/>
      <c r="FV280" s="232"/>
      <c r="FW280" s="232"/>
      <c r="FX280" s="232"/>
      <c r="FY280" s="232"/>
      <c r="FZ280" s="232"/>
      <c r="GA280" s="232"/>
      <c r="GB280" s="232"/>
      <c r="GC280" s="232"/>
      <c r="GD280" s="232"/>
      <c r="GE280" s="232"/>
      <c r="GF280" s="232"/>
      <c r="GG280" s="232"/>
      <c r="GH280" s="232"/>
      <c r="GI280" s="232"/>
      <c r="GJ280" s="232"/>
      <c r="GK280" s="232"/>
      <c r="GL280" s="232"/>
      <c r="GM280" s="232"/>
      <c r="GN280" s="232"/>
      <c r="GO280" s="232"/>
      <c r="GP280" s="232"/>
      <c r="GQ280" s="232"/>
      <c r="GR280" s="232"/>
      <c r="GS280" s="232"/>
      <c r="GT280" s="233"/>
      <c r="GU280" s="234"/>
      <c r="GV280" s="234"/>
      <c r="GW280" s="234"/>
      <c r="GX280" s="234"/>
      <c r="GY280" s="234"/>
      <c r="GZ280" s="233"/>
      <c r="HA280" s="233"/>
      <c r="HB280" s="233"/>
      <c r="HC280" s="234"/>
      <c r="HD280" s="234"/>
      <c r="HE280" s="234"/>
      <c r="HF280" s="233"/>
      <c r="HG280" s="233"/>
      <c r="HH280" s="233"/>
      <c r="HI280" s="233"/>
      <c r="HJ280" s="235"/>
      <c r="HK280" s="235"/>
      <c r="HL280" s="235"/>
      <c r="HM280" s="235"/>
      <c r="HN280" s="235"/>
      <c r="HO280" s="235"/>
      <c r="HP280" s="235"/>
      <c r="HQ280" s="235"/>
      <c r="HR280" s="235"/>
      <c r="HS280" s="235"/>
      <c r="HT280" s="235"/>
      <c r="HU280" s="235"/>
      <c r="HV280" s="235"/>
      <c r="HW280" s="235"/>
      <c r="HX280" s="240"/>
      <c r="HY280" s="241"/>
      <c r="HZ280" s="242"/>
      <c r="IB280" s="244"/>
      <c r="IE280" s="31"/>
      <c r="IG280" s="244"/>
      <c r="IH280" s="245"/>
      <c r="II280" s="245"/>
    </row>
    <row r="281" spans="1:797" ht="17.45" hidden="1" customHeight="1">
      <c r="A281" s="146"/>
      <c r="B281" s="139" t="str">
        <f>EM281</f>
        <v>шт</v>
      </c>
      <c r="C281" s="218" t="s">
        <v>187</v>
      </c>
      <c r="D281" s="251"/>
      <c r="E281" s="252"/>
      <c r="F281" s="253"/>
      <c r="G281" s="253"/>
      <c r="H281" s="253"/>
      <c r="I281" s="253"/>
      <c r="J281" s="253"/>
      <c r="K281" s="254"/>
      <c r="L281" s="254"/>
      <c r="M281" s="254"/>
      <c r="N281" s="254"/>
      <c r="O281" s="255"/>
      <c r="P281" s="254"/>
      <c r="Q281" s="218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6"/>
      <c r="AU281" s="256"/>
      <c r="AV281" s="256"/>
      <c r="AW281" s="256"/>
      <c r="AX281" s="257"/>
      <c r="AY281" s="212"/>
      <c r="AZ281" s="258"/>
      <c r="BA281" s="219"/>
      <c r="BB281" s="259"/>
      <c r="BC281" s="219"/>
      <c r="BD281" s="219"/>
      <c r="BE281" s="219"/>
      <c r="BF281" s="219"/>
      <c r="BG281" s="219"/>
      <c r="BH281" s="219"/>
      <c r="BI281" s="219"/>
      <c r="BJ281" s="219"/>
      <c r="BK281" s="219"/>
      <c r="BL281" s="219"/>
      <c r="BM281" s="219"/>
      <c r="BN281" s="219"/>
      <c r="BO281" s="219"/>
      <c r="BP281" s="219"/>
      <c r="BQ281" s="219"/>
      <c r="BR281" s="219"/>
      <c r="BS281" s="219"/>
      <c r="BT281" s="219"/>
      <c r="BU281" s="219"/>
      <c r="BV281" s="219"/>
      <c r="BW281" s="219"/>
      <c r="BX281" s="219"/>
      <c r="BY281" s="219"/>
      <c r="BZ281" s="219"/>
      <c r="CA281" s="219"/>
      <c r="CB281" s="219"/>
      <c r="CC281" s="260"/>
      <c r="CD281" s="261"/>
      <c r="CE281" s="261"/>
      <c r="CF281" s="261"/>
      <c r="CG281" s="261"/>
      <c r="CH281" s="261"/>
      <c r="CI281" s="213"/>
      <c r="CJ281" s="261"/>
      <c r="CK281" s="261"/>
      <c r="CL281" s="261"/>
      <c r="CM281" s="261"/>
      <c r="CN281" s="261"/>
      <c r="CO281" s="261"/>
      <c r="CP281" s="261"/>
      <c r="CQ281" s="261"/>
      <c r="CR281" s="261"/>
      <c r="CS281" s="261"/>
      <c r="CT281" s="261"/>
      <c r="CU281" s="261"/>
      <c r="CV281" s="261"/>
      <c r="CW281" s="261"/>
      <c r="CX281" s="261"/>
      <c r="CY281" s="261"/>
      <c r="CZ281" s="261"/>
      <c r="DA281" s="261"/>
      <c r="DB281" s="261"/>
      <c r="DC281" s="261"/>
      <c r="DD281" s="261"/>
      <c r="DE281" s="261"/>
      <c r="DF281" s="261"/>
      <c r="DG281" s="261"/>
      <c r="DH281" s="261"/>
      <c r="DI281" s="261"/>
      <c r="DJ281" s="262" t="s">
        <v>154</v>
      </c>
      <c r="DK281" s="261"/>
      <c r="DL281" s="261"/>
      <c r="DM281" s="261"/>
      <c r="DN281" s="261"/>
      <c r="DO281" s="261"/>
      <c r="DP281" s="261"/>
      <c r="DQ281" s="263"/>
      <c r="DR281" s="264"/>
      <c r="DS281" s="265"/>
      <c r="DT281" s="265"/>
      <c r="DU281" s="265"/>
      <c r="DV281" s="265"/>
      <c r="DW281" s="265"/>
      <c r="DX281" s="265"/>
      <c r="DY281" s="265"/>
      <c r="DZ281" s="265"/>
      <c r="EA281" s="265"/>
      <c r="EB281" s="265"/>
      <c r="EC281" s="265"/>
      <c r="ED281" s="265"/>
      <c r="EE281" s="265"/>
      <c r="EF281" s="265"/>
      <c r="EG281" s="265"/>
      <c r="EH281" s="265"/>
      <c r="EI281" s="265"/>
      <c r="EJ281" s="265"/>
      <c r="EK281" s="265"/>
      <c r="EL281" s="215">
        <v>59</v>
      </c>
      <c r="EM281" s="214" t="s">
        <v>25</v>
      </c>
      <c r="EN281" s="214"/>
      <c r="EO281" s="215"/>
      <c r="EP281" s="214" t="s">
        <v>25</v>
      </c>
      <c r="EQ281" s="217"/>
      <c r="ER281" s="215"/>
      <c r="ES281" s="214" t="s">
        <v>25</v>
      </c>
      <c r="ET281" s="214"/>
      <c r="EU281" s="215">
        <v>35</v>
      </c>
      <c r="EV281" s="214" t="s">
        <v>25</v>
      </c>
      <c r="EW281" s="217"/>
      <c r="EX281" s="215">
        <v>35</v>
      </c>
      <c r="EY281" s="214" t="s">
        <v>25</v>
      </c>
      <c r="EZ281" s="214"/>
      <c r="FA281" s="215">
        <v>35</v>
      </c>
      <c r="FB281" s="214" t="s">
        <v>25</v>
      </c>
      <c r="FC281" s="214"/>
      <c r="FD281" s="215">
        <v>35</v>
      </c>
      <c r="FE281" s="214" t="s">
        <v>25</v>
      </c>
      <c r="FF281" s="214"/>
      <c r="FG281" s="215"/>
      <c r="FH281" s="214" t="s">
        <v>25</v>
      </c>
      <c r="FI281" s="214"/>
      <c r="FJ281" s="215">
        <v>35</v>
      </c>
      <c r="FK281" s="214" t="s">
        <v>25</v>
      </c>
      <c r="FL281" s="214"/>
      <c r="FM281" s="215">
        <v>35</v>
      </c>
      <c r="FN281" s="214" t="s">
        <v>25</v>
      </c>
      <c r="FO281" s="214"/>
      <c r="FP281" s="266"/>
      <c r="FQ281" s="267"/>
      <c r="FR281" s="267"/>
      <c r="FS281" s="266"/>
      <c r="FT281" s="267"/>
      <c r="FU281" s="267"/>
      <c r="FV281" s="266"/>
      <c r="FW281" s="267"/>
      <c r="FX281" s="267"/>
      <c r="FY281" s="266"/>
      <c r="FZ281" s="267"/>
      <c r="GA281" s="267"/>
      <c r="GB281" s="266"/>
      <c r="GC281" s="267"/>
      <c r="GD281" s="267"/>
      <c r="GE281" s="266"/>
      <c r="GF281" s="267"/>
      <c r="GG281" s="267"/>
      <c r="GH281" s="266"/>
      <c r="GI281" s="267"/>
      <c r="GJ281" s="267"/>
      <c r="GK281" s="266"/>
      <c r="GL281" s="267"/>
      <c r="GM281" s="267"/>
      <c r="GN281" s="266"/>
      <c r="GO281" s="267"/>
      <c r="GP281" s="267"/>
      <c r="GQ281" s="266"/>
      <c r="GR281" s="267"/>
      <c r="GS281" s="268"/>
      <c r="GT281" s="269"/>
      <c r="GU281" s="270"/>
      <c r="GV281" s="270"/>
      <c r="GW281" s="270"/>
      <c r="GX281" s="270"/>
      <c r="GY281" s="271"/>
      <c r="GZ281" s="269"/>
      <c r="HA281" s="272"/>
      <c r="HB281" s="272"/>
      <c r="HC281" s="270"/>
      <c r="HD281" s="270"/>
      <c r="HE281" s="270"/>
      <c r="HF281" s="269"/>
      <c r="HG281" s="272"/>
      <c r="HH281" s="272"/>
      <c r="HI281" s="272"/>
      <c r="HJ281" s="216"/>
      <c r="HK281" s="216"/>
      <c r="HL281" s="216"/>
      <c r="HM281" s="216"/>
      <c r="HN281" s="216"/>
      <c r="HO281" s="216"/>
      <c r="HP281" s="216"/>
      <c r="HQ281" s="216"/>
      <c r="HR281" s="216"/>
      <c r="HS281" s="216"/>
      <c r="HT281" s="216"/>
      <c r="HU281" s="216"/>
      <c r="HV281" s="216"/>
      <c r="HW281" s="216"/>
      <c r="HX281" s="94">
        <f>EL281</f>
        <v>59</v>
      </c>
      <c r="HY281" s="79"/>
      <c r="HZ281" s="72"/>
      <c r="IA281" s="38"/>
      <c r="IB281" s="91">
        <f t="shared" ref="IB281:IB294" si="127">HX281*HZ281</f>
        <v>0</v>
      </c>
      <c r="IC281" s="176"/>
      <c r="IE281" s="31">
        <f>EL281</f>
        <v>59</v>
      </c>
      <c r="IH281" s="97">
        <f>HZ281*IE281</f>
        <v>0</v>
      </c>
      <c r="II281" s="97">
        <f ca="1">IF($IG$9&gt;2999,(IE281-ROUND(IE281-IE281*$II$7,0))*HZ281,0)</f>
        <v>0</v>
      </c>
      <c r="JX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4"/>
      <c r="KR281" s="4"/>
      <c r="KS281" s="4"/>
      <c r="KT281" s="4"/>
      <c r="KU281" s="4"/>
      <c r="KV281" s="4"/>
      <c r="KW281" s="4"/>
      <c r="KX281" s="4"/>
      <c r="KY281" s="4"/>
      <c r="KZ281" s="4"/>
      <c r="LA281" s="4"/>
      <c r="LB281" s="4"/>
      <c r="LC281" s="4"/>
      <c r="LD281" s="4"/>
      <c r="LE281" s="4"/>
      <c r="LF281" s="4"/>
      <c r="LG281" s="4"/>
      <c r="LH281" s="4"/>
      <c r="LI281" s="4"/>
      <c r="LJ281" s="4"/>
      <c r="LK281" s="4"/>
      <c r="LL281" s="4"/>
      <c r="LM281" s="4"/>
      <c r="LN281" s="4"/>
      <c r="LO281" s="4"/>
      <c r="LP281" s="4"/>
      <c r="LQ281" s="4"/>
      <c r="LR281" s="4"/>
      <c r="LS281" s="4"/>
      <c r="LT281" s="4"/>
      <c r="LU281" s="4"/>
      <c r="LV281" s="4"/>
      <c r="LW281" s="4"/>
      <c r="LX281" s="4"/>
      <c r="LY281" s="4"/>
      <c r="LZ281" s="4"/>
      <c r="MA281" s="4"/>
      <c r="MB281" s="4"/>
      <c r="MC281" s="4"/>
      <c r="MD281" s="4"/>
      <c r="ME281" s="4"/>
      <c r="MF281" s="4"/>
      <c r="MG281" s="4"/>
      <c r="MH281" s="4"/>
      <c r="MI281" s="4"/>
      <c r="MJ281" s="4"/>
      <c r="MK281" s="4"/>
      <c r="ML281" s="4"/>
      <c r="MM281" s="4"/>
      <c r="MN281" s="4"/>
      <c r="MO281" s="4"/>
      <c r="MP281" s="4"/>
      <c r="MQ281" s="4"/>
      <c r="MR281" s="4"/>
      <c r="MS281" s="4"/>
      <c r="MT281" s="4"/>
      <c r="MU281" s="4"/>
      <c r="MV281" s="4"/>
      <c r="MW281" s="4"/>
      <c r="MX281" s="4"/>
      <c r="MY281" s="4"/>
      <c r="MZ281" s="4"/>
      <c r="NA281" s="4"/>
      <c r="NB281" s="4"/>
      <c r="NC281" s="4"/>
      <c r="ND281" s="4"/>
      <c r="NE281" s="4"/>
      <c r="NF281" s="4"/>
      <c r="NG281" s="4"/>
      <c r="NH281" s="4"/>
      <c r="NI281" s="4"/>
      <c r="NJ281" s="4"/>
      <c r="NK281" s="4"/>
      <c r="NL281" s="4"/>
      <c r="NM281" s="4"/>
      <c r="NN281" s="4"/>
      <c r="NO281" s="4"/>
      <c r="NP281" s="4"/>
      <c r="NQ281" s="4"/>
      <c r="NR281" s="4"/>
      <c r="NS281" s="4"/>
      <c r="NT281" s="4"/>
      <c r="NU281" s="4"/>
      <c r="NV281" s="4"/>
      <c r="NW281" s="4"/>
      <c r="NX281" s="4"/>
      <c r="NY281" s="4"/>
      <c r="NZ281" s="4"/>
      <c r="OA281" s="4"/>
      <c r="OB281" s="4"/>
      <c r="OC281" s="4"/>
      <c r="OD281" s="4"/>
      <c r="OE281" s="4"/>
      <c r="OF281" s="4"/>
      <c r="OG281" s="4"/>
      <c r="OH281" s="4"/>
      <c r="OI281" s="4"/>
      <c r="OJ281" s="4"/>
      <c r="OK281" s="4"/>
      <c r="OL281" s="4"/>
      <c r="OM281" s="4"/>
      <c r="ON281" s="4"/>
      <c r="OO281" s="4"/>
      <c r="OP281" s="4"/>
      <c r="OQ281" s="4"/>
      <c r="OR281" s="4"/>
      <c r="OS281" s="4"/>
      <c r="OT281" s="4"/>
      <c r="OU281" s="4"/>
      <c r="OV281" s="4"/>
      <c r="OW281" s="4"/>
      <c r="OX281" s="4"/>
      <c r="OY281" s="4"/>
      <c r="OZ281" s="4"/>
      <c r="PA281" s="4"/>
      <c r="PB281" s="4"/>
      <c r="PC281" s="4"/>
      <c r="PD281" s="4"/>
      <c r="PE281" s="4"/>
      <c r="PF281" s="4"/>
      <c r="PG281" s="4"/>
      <c r="PH281" s="4"/>
      <c r="PI281" s="4"/>
      <c r="PJ281" s="4"/>
      <c r="PK281" s="4"/>
      <c r="PL281" s="4"/>
      <c r="PM281" s="4"/>
      <c r="PN281" s="4"/>
      <c r="PO281" s="4"/>
      <c r="PP281" s="4"/>
      <c r="PQ281" s="4"/>
      <c r="PR281" s="4"/>
      <c r="PS281" s="4"/>
      <c r="PT281" s="4"/>
      <c r="PU281" s="4"/>
      <c r="PV281" s="4"/>
      <c r="PW281" s="4"/>
      <c r="PX281" s="4"/>
      <c r="PY281" s="4"/>
      <c r="PZ281" s="4"/>
      <c r="QA281" s="4"/>
      <c r="QB281" s="4"/>
      <c r="QC281" s="4"/>
      <c r="QD281" s="4"/>
      <c r="QE281" s="4"/>
      <c r="QF281" s="4"/>
      <c r="QG281" s="4"/>
      <c r="QH281" s="4"/>
      <c r="QI281" s="4"/>
      <c r="QJ281" s="4"/>
      <c r="QK281" s="4"/>
      <c r="QL281" s="4"/>
      <c r="QM281" s="4"/>
      <c r="QN281" s="4"/>
      <c r="QO281" s="4"/>
      <c r="QP281" s="4"/>
      <c r="QQ281" s="4"/>
      <c r="QR281" s="4"/>
      <c r="QS281" s="4"/>
      <c r="QT281" s="4"/>
      <c r="QU281" s="4"/>
      <c r="QV281" s="4"/>
      <c r="QW281" s="4"/>
      <c r="QX281" s="4"/>
      <c r="QY281" s="4"/>
      <c r="QZ281" s="4"/>
      <c r="RA281" s="4"/>
      <c r="RB281" s="4"/>
      <c r="RC281" s="4"/>
      <c r="RD281" s="4"/>
      <c r="RE281" s="4"/>
      <c r="RF281" s="4"/>
      <c r="RG281" s="4"/>
      <c r="RH281" s="4"/>
      <c r="RI281" s="4"/>
      <c r="RJ281" s="4"/>
      <c r="RK281" s="4"/>
      <c r="RL281" s="4"/>
      <c r="RM281" s="4"/>
      <c r="RN281" s="4"/>
      <c r="RO281" s="4"/>
      <c r="RP281" s="4"/>
      <c r="RQ281" s="4"/>
      <c r="RR281" s="4"/>
      <c r="RS281" s="4"/>
      <c r="RT281" s="4"/>
      <c r="RU281" s="4"/>
      <c r="RV281" s="4"/>
      <c r="RW281" s="4"/>
      <c r="RX281" s="4"/>
      <c r="RY281" s="4"/>
      <c r="RZ281" s="4"/>
      <c r="SA281" s="4"/>
      <c r="SB281" s="4"/>
      <c r="SC281" s="4"/>
      <c r="SD281" s="4"/>
      <c r="SE281" s="4"/>
      <c r="SF281" s="4"/>
      <c r="SG281" s="4"/>
      <c r="SH281" s="4"/>
      <c r="SI281" s="4"/>
      <c r="SJ281" s="4"/>
      <c r="SK281" s="4"/>
      <c r="SL281" s="4"/>
      <c r="SM281" s="4"/>
      <c r="SN281" s="4"/>
      <c r="SO281" s="4"/>
      <c r="SP281" s="4"/>
      <c r="SQ281" s="4"/>
      <c r="SR281" s="4"/>
      <c r="SS281" s="4"/>
      <c r="ST281" s="4"/>
      <c r="SU281" s="4"/>
      <c r="SV281" s="4"/>
      <c r="SW281" s="4"/>
      <c r="SX281" s="4"/>
      <c r="SY281" s="4"/>
      <c r="SZ281" s="4"/>
      <c r="TA281" s="4"/>
      <c r="TB281" s="4"/>
      <c r="TC281" s="4"/>
      <c r="TD281" s="4"/>
      <c r="TE281" s="4"/>
      <c r="TF281" s="4"/>
      <c r="TG281" s="4"/>
      <c r="TH281" s="4"/>
      <c r="TI281" s="4"/>
      <c r="TJ281" s="4"/>
      <c r="TK281" s="4"/>
      <c r="TL281" s="4"/>
      <c r="TM281" s="4"/>
      <c r="TN281" s="4"/>
      <c r="TO281" s="4"/>
      <c r="TP281" s="4"/>
      <c r="TQ281" s="4"/>
      <c r="TR281" s="4"/>
      <c r="TS281" s="4"/>
      <c r="TT281" s="4"/>
      <c r="TU281" s="4"/>
      <c r="TV281" s="4"/>
      <c r="TW281" s="4"/>
      <c r="TX281" s="4"/>
      <c r="TY281" s="4"/>
      <c r="TZ281" s="4"/>
      <c r="UA281" s="4"/>
      <c r="UB281" s="4"/>
      <c r="UC281" s="4"/>
      <c r="UD281" s="4"/>
      <c r="UE281" s="4"/>
      <c r="UF281" s="4"/>
      <c r="UG281" s="4"/>
      <c r="UH281" s="4"/>
      <c r="UI281" s="4"/>
      <c r="UJ281" s="4"/>
      <c r="UK281" s="4"/>
      <c r="UL281" s="4"/>
      <c r="UM281" s="4"/>
      <c r="UN281" s="4"/>
      <c r="UO281" s="4"/>
      <c r="UP281" s="4"/>
      <c r="UQ281" s="4"/>
      <c r="UR281" s="4"/>
      <c r="US281" s="4"/>
      <c r="UT281" s="4"/>
      <c r="UU281" s="4"/>
      <c r="UV281" s="4"/>
      <c r="UW281" s="4"/>
      <c r="UX281" s="4"/>
      <c r="UY281" s="4"/>
      <c r="UZ281" s="4"/>
      <c r="VA281" s="4"/>
      <c r="VB281" s="4"/>
      <c r="VC281" s="4"/>
      <c r="VD281" s="4"/>
      <c r="VE281" s="4"/>
      <c r="VF281" s="4"/>
      <c r="VG281" s="4"/>
      <c r="VH281" s="4"/>
      <c r="VI281" s="4"/>
      <c r="VJ281" s="4"/>
      <c r="VK281" s="4"/>
      <c r="VL281" s="4"/>
      <c r="VM281" s="4"/>
      <c r="VN281" s="4"/>
      <c r="VO281" s="4"/>
      <c r="VP281" s="4"/>
      <c r="VQ281" s="4"/>
      <c r="VR281" s="4"/>
      <c r="VS281" s="4"/>
      <c r="VT281" s="4"/>
      <c r="VU281" s="4"/>
      <c r="VV281" s="4"/>
      <c r="VW281" s="4"/>
      <c r="VX281" s="4"/>
      <c r="VY281" s="4"/>
      <c r="VZ281" s="4"/>
      <c r="WA281" s="4"/>
      <c r="WB281" s="4"/>
      <c r="WC281" s="4"/>
      <c r="WD281" s="4"/>
      <c r="WE281" s="4"/>
      <c r="WF281" s="4"/>
      <c r="WG281" s="4"/>
      <c r="WH281" s="4"/>
      <c r="WI281" s="4"/>
      <c r="WJ281" s="4"/>
      <c r="WK281" s="4"/>
      <c r="WL281" s="4"/>
      <c r="WM281" s="4"/>
      <c r="WN281" s="4"/>
      <c r="WO281" s="4"/>
      <c r="WP281" s="4"/>
      <c r="WQ281" s="4"/>
      <c r="WR281" s="4"/>
      <c r="WS281" s="4"/>
      <c r="WT281" s="4"/>
      <c r="WU281" s="4"/>
      <c r="WV281" s="4"/>
      <c r="WW281" s="4"/>
      <c r="WX281" s="4"/>
      <c r="WY281" s="4"/>
      <c r="WZ281" s="4"/>
      <c r="XA281" s="4"/>
      <c r="XB281" s="4"/>
      <c r="XC281" s="4"/>
      <c r="XD281" s="4"/>
      <c r="XE281" s="4"/>
      <c r="XF281" s="4"/>
      <c r="XG281" s="4"/>
      <c r="XH281" s="4"/>
      <c r="XI281" s="4"/>
      <c r="XJ281" s="4"/>
      <c r="XK281" s="4"/>
      <c r="XL281" s="4"/>
      <c r="XM281" s="4"/>
      <c r="XN281" s="4"/>
      <c r="XO281" s="4"/>
      <c r="XP281" s="4"/>
      <c r="XQ281" s="4"/>
      <c r="XR281" s="4"/>
      <c r="XS281" s="4"/>
      <c r="XT281" s="4"/>
      <c r="XU281" s="4"/>
      <c r="XV281" s="4"/>
      <c r="XW281" s="4"/>
      <c r="XX281" s="4"/>
      <c r="XY281" s="4"/>
      <c r="XZ281" s="4"/>
      <c r="YA281" s="4"/>
      <c r="YB281" s="4"/>
      <c r="YC281" s="4"/>
      <c r="YD281" s="4"/>
      <c r="YE281" s="4"/>
      <c r="YF281" s="4"/>
      <c r="YG281" s="4"/>
      <c r="YH281" s="4"/>
      <c r="YI281" s="4"/>
      <c r="YJ281" s="4"/>
      <c r="YK281" s="4"/>
      <c r="YL281" s="4"/>
      <c r="YM281" s="4"/>
      <c r="YN281" s="4"/>
      <c r="YO281" s="4"/>
      <c r="YP281" s="4"/>
      <c r="YQ281" s="4"/>
      <c r="YR281" s="4"/>
      <c r="YS281" s="4"/>
      <c r="YT281" s="4"/>
      <c r="YU281" s="4"/>
      <c r="YV281" s="4"/>
      <c r="YW281" s="4"/>
      <c r="YX281" s="4"/>
      <c r="YY281" s="4"/>
      <c r="YZ281" s="4"/>
      <c r="ZA281" s="4"/>
      <c r="ZB281" s="4"/>
      <c r="ZC281" s="4"/>
      <c r="ZD281" s="4"/>
      <c r="ZE281" s="4"/>
      <c r="ZF281" s="4"/>
      <c r="ZG281" s="4"/>
      <c r="ZH281" s="4"/>
      <c r="ZI281" s="4"/>
      <c r="ZJ281" s="4"/>
      <c r="ZK281" s="4"/>
      <c r="ZL281" s="4"/>
      <c r="ZM281" s="4"/>
      <c r="ZN281" s="4"/>
      <c r="ZO281" s="4"/>
      <c r="ZP281" s="4"/>
      <c r="ZQ281" s="4"/>
      <c r="ZR281" s="4"/>
      <c r="ZS281" s="4"/>
      <c r="ZT281" s="4"/>
      <c r="ZU281" s="4"/>
      <c r="ZV281" s="4"/>
      <c r="ZW281" s="4"/>
      <c r="ZX281" s="4"/>
      <c r="ZY281" s="4"/>
      <c r="ZZ281" s="4"/>
      <c r="AAA281" s="4"/>
      <c r="AAB281" s="4"/>
      <c r="AAC281" s="4"/>
      <c r="AAD281" s="4"/>
      <c r="AAE281" s="4"/>
      <c r="AAF281" s="4"/>
      <c r="AAG281" s="4"/>
      <c r="AAH281" s="4"/>
      <c r="AAI281" s="4"/>
      <c r="AAJ281" s="4"/>
      <c r="AAK281" s="4"/>
      <c r="AAL281" s="4"/>
      <c r="AAM281" s="4"/>
      <c r="AAN281" s="4"/>
      <c r="AAO281" s="4"/>
      <c r="AAP281" s="4"/>
      <c r="AAQ281" s="4"/>
      <c r="AAR281" s="4"/>
      <c r="AAS281" s="4"/>
      <c r="AAT281" s="4"/>
      <c r="AAU281" s="4"/>
      <c r="AAV281" s="4"/>
      <c r="AAW281" s="4"/>
      <c r="AAX281" s="4"/>
      <c r="AAY281" s="4"/>
      <c r="AAZ281" s="4"/>
      <c r="ABA281" s="4"/>
      <c r="ABB281" s="4"/>
      <c r="ABC281" s="4"/>
      <c r="ABD281" s="4"/>
      <c r="ABE281" s="4"/>
      <c r="ABF281" s="4"/>
      <c r="ABG281" s="4"/>
      <c r="ABH281" s="4"/>
      <c r="ABI281" s="4"/>
      <c r="ABJ281" s="4"/>
      <c r="ABK281" s="4"/>
      <c r="ABL281" s="4"/>
      <c r="ABM281" s="4"/>
      <c r="ABN281" s="4"/>
      <c r="ABO281" s="4"/>
      <c r="ABP281" s="4"/>
      <c r="ABQ281" s="4"/>
      <c r="ABR281" s="4"/>
      <c r="ABS281" s="4"/>
      <c r="ABT281" s="4"/>
      <c r="ABU281" s="4"/>
      <c r="ABV281" s="4"/>
      <c r="ABW281" s="4"/>
      <c r="ABX281" s="4"/>
      <c r="ABY281" s="4"/>
      <c r="ABZ281" s="4"/>
      <c r="ACA281" s="4"/>
      <c r="ACB281" s="4"/>
      <c r="ACC281" s="4"/>
      <c r="ACD281" s="4"/>
      <c r="ACE281" s="4"/>
      <c r="ACF281" s="4"/>
      <c r="ACG281" s="4"/>
      <c r="ACH281" s="4"/>
      <c r="ACI281" s="4"/>
      <c r="ACJ281" s="4"/>
      <c r="ACK281" s="4"/>
      <c r="ACL281" s="4"/>
      <c r="ACM281" s="4"/>
      <c r="ACN281" s="4"/>
      <c r="ACO281" s="4"/>
      <c r="ACP281" s="4"/>
      <c r="ACQ281" s="4"/>
      <c r="ACR281" s="4"/>
      <c r="ACS281" s="4"/>
      <c r="ACT281" s="4"/>
      <c r="ACU281" s="4"/>
      <c r="ACV281" s="4"/>
      <c r="ACW281" s="4"/>
      <c r="ACX281" s="4"/>
      <c r="ACY281" s="4"/>
      <c r="ACZ281" s="4"/>
      <c r="ADA281" s="4"/>
      <c r="ADB281" s="4"/>
      <c r="ADC281" s="4"/>
      <c r="ADD281" s="4"/>
      <c r="ADE281" s="4"/>
      <c r="ADF281" s="4"/>
      <c r="ADG281" s="4"/>
      <c r="ADH281" s="4"/>
      <c r="ADI281" s="4"/>
      <c r="ADJ281" s="4"/>
      <c r="ADK281" s="4"/>
      <c r="ADL281" s="4"/>
      <c r="ADM281" s="4"/>
      <c r="ADN281" s="4"/>
      <c r="ADO281" s="4"/>
      <c r="ADP281" s="4"/>
      <c r="ADQ281" s="4"/>
    </row>
    <row r="282" spans="1:797" s="243" customFormat="1" ht="17.45" hidden="1" customHeight="1">
      <c r="A282" s="146"/>
      <c r="B282" s="139" t="str">
        <f t="shared" ref="B282:B294" si="128">EM282</f>
        <v>шт</v>
      </c>
      <c r="C282" s="218" t="s">
        <v>188</v>
      </c>
      <c r="D282" s="251"/>
      <c r="E282" s="252"/>
      <c r="F282" s="253"/>
      <c r="G282" s="253"/>
      <c r="H282" s="253"/>
      <c r="I282" s="253"/>
      <c r="J282" s="253"/>
      <c r="K282" s="254"/>
      <c r="L282" s="254"/>
      <c r="M282" s="254"/>
      <c r="N282" s="254"/>
      <c r="O282" s="255"/>
      <c r="P282" s="254"/>
      <c r="Q282" s="218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6"/>
      <c r="AU282" s="256"/>
      <c r="AV282" s="256"/>
      <c r="AW282" s="256"/>
      <c r="AX282" s="257"/>
      <c r="AY282" s="212"/>
      <c r="AZ282" s="258"/>
      <c r="BA282" s="219"/>
      <c r="BB282" s="259"/>
      <c r="BC282" s="219"/>
      <c r="BD282" s="219"/>
      <c r="BE282" s="219"/>
      <c r="BF282" s="219"/>
      <c r="BG282" s="219"/>
      <c r="BH282" s="219"/>
      <c r="BI282" s="219"/>
      <c r="BJ282" s="219"/>
      <c r="BK282" s="219"/>
      <c r="BL282" s="219"/>
      <c r="BM282" s="219"/>
      <c r="BN282" s="219"/>
      <c r="BO282" s="219"/>
      <c r="BP282" s="219"/>
      <c r="BQ282" s="219"/>
      <c r="BR282" s="219"/>
      <c r="BS282" s="219"/>
      <c r="BT282" s="219"/>
      <c r="BU282" s="219"/>
      <c r="BV282" s="219"/>
      <c r="BW282" s="219"/>
      <c r="BX282" s="219"/>
      <c r="BY282" s="219"/>
      <c r="BZ282" s="219"/>
      <c r="CA282" s="219"/>
      <c r="CB282" s="219"/>
      <c r="CC282" s="260"/>
      <c r="CD282" s="261"/>
      <c r="CE282" s="261"/>
      <c r="CF282" s="261"/>
      <c r="CG282" s="261"/>
      <c r="CH282" s="261"/>
      <c r="CI282" s="213"/>
      <c r="CJ282" s="261"/>
      <c r="CK282" s="261"/>
      <c r="CL282" s="261"/>
      <c r="CM282" s="261"/>
      <c r="CN282" s="261"/>
      <c r="CO282" s="261"/>
      <c r="CP282" s="261"/>
      <c r="CQ282" s="261"/>
      <c r="CR282" s="261"/>
      <c r="CS282" s="261"/>
      <c r="CT282" s="261"/>
      <c r="CU282" s="261"/>
      <c r="CV282" s="261"/>
      <c r="CW282" s="261"/>
      <c r="CX282" s="261"/>
      <c r="CY282" s="261"/>
      <c r="CZ282" s="261"/>
      <c r="DA282" s="261"/>
      <c r="DB282" s="261"/>
      <c r="DC282" s="261"/>
      <c r="DD282" s="261"/>
      <c r="DE282" s="261"/>
      <c r="DF282" s="261"/>
      <c r="DG282" s="261"/>
      <c r="DH282" s="261"/>
      <c r="DI282" s="261"/>
      <c r="DJ282" s="262" t="s">
        <v>155</v>
      </c>
      <c r="DK282" s="261"/>
      <c r="DL282" s="261"/>
      <c r="DM282" s="261"/>
      <c r="DN282" s="261"/>
      <c r="DO282" s="261"/>
      <c r="DP282" s="261"/>
      <c r="DQ282" s="263"/>
      <c r="DR282" s="264"/>
      <c r="DS282" s="265"/>
      <c r="DT282" s="265"/>
      <c r="DU282" s="265"/>
      <c r="DV282" s="265"/>
      <c r="DW282" s="265"/>
      <c r="DX282" s="265"/>
      <c r="DY282" s="265"/>
      <c r="DZ282" s="265"/>
      <c r="EA282" s="265"/>
      <c r="EB282" s="265"/>
      <c r="EC282" s="265"/>
      <c r="ED282" s="265"/>
      <c r="EE282" s="265"/>
      <c r="EF282" s="265"/>
      <c r="EG282" s="265"/>
      <c r="EH282" s="265"/>
      <c r="EI282" s="265"/>
      <c r="EJ282" s="265"/>
      <c r="EK282" s="265"/>
      <c r="EL282" s="215">
        <v>59</v>
      </c>
      <c r="EM282" s="214" t="s">
        <v>25</v>
      </c>
      <c r="EN282" s="214"/>
      <c r="EO282" s="215"/>
      <c r="EP282" s="214" t="s">
        <v>25</v>
      </c>
      <c r="EQ282" s="217"/>
      <c r="ER282" s="215"/>
      <c r="ES282" s="214" t="s">
        <v>25</v>
      </c>
      <c r="ET282" s="214"/>
      <c r="EU282" s="215">
        <v>35</v>
      </c>
      <c r="EV282" s="214" t="s">
        <v>25</v>
      </c>
      <c r="EW282" s="217"/>
      <c r="EX282" s="215">
        <v>35</v>
      </c>
      <c r="EY282" s="214" t="s">
        <v>25</v>
      </c>
      <c r="EZ282" s="214"/>
      <c r="FA282" s="215">
        <v>35</v>
      </c>
      <c r="FB282" s="214" t="s">
        <v>25</v>
      </c>
      <c r="FC282" s="214"/>
      <c r="FD282" s="215">
        <v>35</v>
      </c>
      <c r="FE282" s="214" t="s">
        <v>25</v>
      </c>
      <c r="FF282" s="214"/>
      <c r="FG282" s="215"/>
      <c r="FH282" s="214" t="s">
        <v>25</v>
      </c>
      <c r="FI282" s="214"/>
      <c r="FJ282" s="215">
        <v>35</v>
      </c>
      <c r="FK282" s="214" t="s">
        <v>25</v>
      </c>
      <c r="FL282" s="214"/>
      <c r="FM282" s="215">
        <v>35</v>
      </c>
      <c r="FN282" s="214" t="s">
        <v>25</v>
      </c>
      <c r="FO282" s="214"/>
      <c r="FP282" s="266"/>
      <c r="FQ282" s="267"/>
      <c r="FR282" s="267"/>
      <c r="FS282" s="266"/>
      <c r="FT282" s="267"/>
      <c r="FU282" s="267"/>
      <c r="FV282" s="266"/>
      <c r="FW282" s="267"/>
      <c r="FX282" s="267"/>
      <c r="FY282" s="266"/>
      <c r="FZ282" s="267"/>
      <c r="GA282" s="267"/>
      <c r="GB282" s="266"/>
      <c r="GC282" s="267"/>
      <c r="GD282" s="267"/>
      <c r="GE282" s="266"/>
      <c r="GF282" s="267"/>
      <c r="GG282" s="267"/>
      <c r="GH282" s="266"/>
      <c r="GI282" s="267"/>
      <c r="GJ282" s="267"/>
      <c r="GK282" s="266"/>
      <c r="GL282" s="267"/>
      <c r="GM282" s="267"/>
      <c r="GN282" s="266"/>
      <c r="GO282" s="267"/>
      <c r="GP282" s="267"/>
      <c r="GQ282" s="266"/>
      <c r="GR282" s="267"/>
      <c r="GS282" s="268"/>
      <c r="GT282" s="269"/>
      <c r="GU282" s="270"/>
      <c r="GV282" s="270"/>
      <c r="GW282" s="270"/>
      <c r="GX282" s="270"/>
      <c r="GY282" s="271"/>
      <c r="GZ282" s="269"/>
      <c r="HA282" s="272"/>
      <c r="HB282" s="272"/>
      <c r="HC282" s="270"/>
      <c r="HD282" s="270"/>
      <c r="HE282" s="270"/>
      <c r="HF282" s="269"/>
      <c r="HG282" s="272"/>
      <c r="HH282" s="272"/>
      <c r="HI282" s="272"/>
      <c r="HJ282" s="216"/>
      <c r="HK282" s="216"/>
      <c r="HL282" s="216"/>
      <c r="HM282" s="216"/>
      <c r="HN282" s="216"/>
      <c r="HO282" s="216"/>
      <c r="HP282" s="216"/>
      <c r="HQ282" s="216"/>
      <c r="HR282" s="216"/>
      <c r="HS282" s="216"/>
      <c r="HT282" s="216"/>
      <c r="HU282" s="216"/>
      <c r="HV282" s="216"/>
      <c r="HW282" s="216"/>
      <c r="HX282" s="94">
        <f t="shared" ref="HX282:HX294" si="129">EL282</f>
        <v>59</v>
      </c>
      <c r="HY282" s="79"/>
      <c r="HZ282" s="273"/>
      <c r="IB282" s="91">
        <f t="shared" si="127"/>
        <v>0</v>
      </c>
      <c r="IE282" s="31">
        <f t="shared" ref="IE282:IE317" si="130">EL282</f>
        <v>59</v>
      </c>
      <c r="IF282" s="4"/>
      <c r="IG282" s="91"/>
      <c r="IH282" s="97">
        <f t="shared" ref="IH282:IH317" si="131">HZ282*IE282</f>
        <v>0</v>
      </c>
      <c r="II282" s="97">
        <f t="shared" ref="II282:II317" ca="1" si="132">IF($IG$9&gt;2999,(IE282-ROUND(IE282-IE282*$II$7,0))*HZ282,0)</f>
        <v>0</v>
      </c>
      <c r="IJ282" s="4"/>
    </row>
    <row r="283" spans="1:797" s="243" customFormat="1" ht="17.45" hidden="1" customHeight="1">
      <c r="A283" s="146"/>
      <c r="B283" s="139" t="str">
        <f t="shared" si="128"/>
        <v>шт</v>
      </c>
      <c r="C283" s="218" t="s">
        <v>189</v>
      </c>
      <c r="D283" s="251"/>
      <c r="E283" s="252"/>
      <c r="F283" s="253"/>
      <c r="G283" s="253"/>
      <c r="H283" s="253"/>
      <c r="I283" s="253"/>
      <c r="J283" s="253"/>
      <c r="K283" s="254"/>
      <c r="L283" s="254"/>
      <c r="M283" s="254"/>
      <c r="N283" s="254"/>
      <c r="O283" s="255"/>
      <c r="P283" s="254"/>
      <c r="Q283" s="218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6"/>
      <c r="AU283" s="256"/>
      <c r="AV283" s="256"/>
      <c r="AW283" s="256"/>
      <c r="AX283" s="257"/>
      <c r="AY283" s="212"/>
      <c r="AZ283" s="258"/>
      <c r="BA283" s="219"/>
      <c r="BB283" s="259"/>
      <c r="BC283" s="219"/>
      <c r="BD283" s="219"/>
      <c r="BE283" s="219"/>
      <c r="BF283" s="219"/>
      <c r="BG283" s="219"/>
      <c r="BH283" s="219"/>
      <c r="BI283" s="219"/>
      <c r="BJ283" s="219"/>
      <c r="BK283" s="219"/>
      <c r="BL283" s="219"/>
      <c r="BM283" s="219"/>
      <c r="BN283" s="219"/>
      <c r="BO283" s="219"/>
      <c r="BP283" s="219"/>
      <c r="BQ283" s="219"/>
      <c r="BR283" s="219"/>
      <c r="BS283" s="219"/>
      <c r="BT283" s="219"/>
      <c r="BU283" s="219"/>
      <c r="BV283" s="219"/>
      <c r="BW283" s="219"/>
      <c r="BX283" s="219"/>
      <c r="BY283" s="219"/>
      <c r="BZ283" s="219"/>
      <c r="CA283" s="219"/>
      <c r="CB283" s="219"/>
      <c r="CC283" s="260"/>
      <c r="CD283" s="261"/>
      <c r="CE283" s="261"/>
      <c r="CF283" s="261"/>
      <c r="CG283" s="261"/>
      <c r="CH283" s="261"/>
      <c r="CI283" s="213"/>
      <c r="CJ283" s="261"/>
      <c r="CK283" s="261"/>
      <c r="CL283" s="261"/>
      <c r="CM283" s="261"/>
      <c r="CN283" s="261"/>
      <c r="CO283" s="261"/>
      <c r="CP283" s="261"/>
      <c r="CQ283" s="261"/>
      <c r="CR283" s="261"/>
      <c r="CS283" s="261"/>
      <c r="CT283" s="261"/>
      <c r="CU283" s="261"/>
      <c r="CV283" s="261"/>
      <c r="CW283" s="261"/>
      <c r="CX283" s="261"/>
      <c r="CY283" s="261"/>
      <c r="CZ283" s="261"/>
      <c r="DA283" s="261"/>
      <c r="DB283" s="261"/>
      <c r="DC283" s="261"/>
      <c r="DD283" s="261"/>
      <c r="DE283" s="261"/>
      <c r="DF283" s="261"/>
      <c r="DG283" s="261"/>
      <c r="DH283" s="261"/>
      <c r="DI283" s="261"/>
      <c r="DJ283" s="262" t="s">
        <v>156</v>
      </c>
      <c r="DK283" s="261"/>
      <c r="DL283" s="261"/>
      <c r="DM283" s="261"/>
      <c r="DN283" s="261"/>
      <c r="DO283" s="261"/>
      <c r="DP283" s="261"/>
      <c r="DQ283" s="263"/>
      <c r="DR283" s="264"/>
      <c r="DS283" s="265"/>
      <c r="DT283" s="265"/>
      <c r="DU283" s="265"/>
      <c r="DV283" s="265"/>
      <c r="DW283" s="265"/>
      <c r="DX283" s="265"/>
      <c r="DY283" s="265"/>
      <c r="DZ283" s="265"/>
      <c r="EA283" s="265"/>
      <c r="EB283" s="265"/>
      <c r="EC283" s="265"/>
      <c r="ED283" s="265"/>
      <c r="EE283" s="265"/>
      <c r="EF283" s="265"/>
      <c r="EG283" s="265"/>
      <c r="EH283" s="265"/>
      <c r="EI283" s="265"/>
      <c r="EJ283" s="265"/>
      <c r="EK283" s="265"/>
      <c r="EL283" s="215">
        <v>45</v>
      </c>
      <c r="EM283" s="214" t="s">
        <v>25</v>
      </c>
      <c r="EN283" s="214"/>
      <c r="EO283" s="215"/>
      <c r="EP283" s="214" t="s">
        <v>25</v>
      </c>
      <c r="EQ283" s="217"/>
      <c r="ER283" s="215"/>
      <c r="ES283" s="214" t="s">
        <v>25</v>
      </c>
      <c r="ET283" s="214"/>
      <c r="EU283" s="215">
        <v>45</v>
      </c>
      <c r="EV283" s="214" t="s">
        <v>25</v>
      </c>
      <c r="EW283" s="217"/>
      <c r="EX283" s="215">
        <v>45</v>
      </c>
      <c r="EY283" s="214" t="s">
        <v>25</v>
      </c>
      <c r="EZ283" s="214"/>
      <c r="FA283" s="215">
        <v>45</v>
      </c>
      <c r="FB283" s="214" t="s">
        <v>25</v>
      </c>
      <c r="FC283" s="214"/>
      <c r="FD283" s="215">
        <v>50</v>
      </c>
      <c r="FE283" s="214" t="s">
        <v>25</v>
      </c>
      <c r="FF283" s="214"/>
      <c r="FG283" s="215"/>
      <c r="FH283" s="214" t="s">
        <v>25</v>
      </c>
      <c r="FI283" s="214"/>
      <c r="FJ283" s="215">
        <v>45</v>
      </c>
      <c r="FK283" s="214" t="s">
        <v>25</v>
      </c>
      <c r="FL283" s="214"/>
      <c r="FM283" s="215">
        <v>45</v>
      </c>
      <c r="FN283" s="214" t="s">
        <v>25</v>
      </c>
      <c r="FO283" s="214"/>
      <c r="FP283" s="266"/>
      <c r="FQ283" s="267"/>
      <c r="FR283" s="267"/>
      <c r="FS283" s="266"/>
      <c r="FT283" s="267"/>
      <c r="FU283" s="267"/>
      <c r="FV283" s="266"/>
      <c r="FW283" s="267"/>
      <c r="FX283" s="267"/>
      <c r="FY283" s="266"/>
      <c r="FZ283" s="267"/>
      <c r="GA283" s="267"/>
      <c r="GB283" s="266"/>
      <c r="GC283" s="267"/>
      <c r="GD283" s="267"/>
      <c r="GE283" s="266"/>
      <c r="GF283" s="267"/>
      <c r="GG283" s="267"/>
      <c r="GH283" s="266"/>
      <c r="GI283" s="267"/>
      <c r="GJ283" s="267"/>
      <c r="GK283" s="266"/>
      <c r="GL283" s="267"/>
      <c r="GM283" s="267"/>
      <c r="GN283" s="266"/>
      <c r="GO283" s="267"/>
      <c r="GP283" s="267"/>
      <c r="GQ283" s="266"/>
      <c r="GR283" s="267"/>
      <c r="GS283" s="268"/>
      <c r="GT283" s="269"/>
      <c r="GU283" s="270"/>
      <c r="GV283" s="270"/>
      <c r="GW283" s="270"/>
      <c r="GX283" s="270"/>
      <c r="GY283" s="271"/>
      <c r="GZ283" s="269"/>
      <c r="HA283" s="272"/>
      <c r="HB283" s="272"/>
      <c r="HC283" s="270"/>
      <c r="HD283" s="270"/>
      <c r="HE283" s="270"/>
      <c r="HF283" s="269"/>
      <c r="HG283" s="272"/>
      <c r="HH283" s="272"/>
      <c r="HI283" s="272"/>
      <c r="HJ283" s="216"/>
      <c r="HK283" s="216"/>
      <c r="HL283" s="216"/>
      <c r="HM283" s="216"/>
      <c r="HN283" s="216"/>
      <c r="HO283" s="216"/>
      <c r="HP283" s="216"/>
      <c r="HQ283" s="216"/>
      <c r="HR283" s="216"/>
      <c r="HS283" s="216"/>
      <c r="HT283" s="216"/>
      <c r="HU283" s="216"/>
      <c r="HV283" s="216"/>
      <c r="HW283" s="216"/>
      <c r="HX283" s="94">
        <f t="shared" si="129"/>
        <v>45</v>
      </c>
      <c r="HY283" s="79"/>
      <c r="HZ283" s="273"/>
      <c r="IB283" s="91">
        <f t="shared" si="127"/>
        <v>0</v>
      </c>
      <c r="IE283" s="31">
        <f t="shared" si="130"/>
        <v>45</v>
      </c>
      <c r="IF283" s="4"/>
      <c r="IG283" s="91"/>
      <c r="IH283" s="97">
        <f t="shared" si="131"/>
        <v>0</v>
      </c>
      <c r="II283" s="97">
        <f t="shared" ca="1" si="132"/>
        <v>0</v>
      </c>
      <c r="IJ283" s="4"/>
    </row>
    <row r="284" spans="1:797" s="243" customFormat="1" ht="17.45" hidden="1" customHeight="1">
      <c r="A284" s="146"/>
      <c r="B284" s="139" t="str">
        <f t="shared" si="128"/>
        <v>шт</v>
      </c>
      <c r="C284" s="218" t="s">
        <v>190</v>
      </c>
      <c r="D284" s="251"/>
      <c r="E284" s="252"/>
      <c r="F284" s="253"/>
      <c r="G284" s="253"/>
      <c r="H284" s="253"/>
      <c r="I284" s="253"/>
      <c r="J284" s="253"/>
      <c r="K284" s="254"/>
      <c r="L284" s="254"/>
      <c r="M284" s="254"/>
      <c r="N284" s="254"/>
      <c r="O284" s="255"/>
      <c r="P284" s="254"/>
      <c r="Q284" s="218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6"/>
      <c r="AU284" s="256"/>
      <c r="AV284" s="256"/>
      <c r="AW284" s="256"/>
      <c r="AX284" s="257"/>
      <c r="AY284" s="212"/>
      <c r="AZ284" s="258"/>
      <c r="BA284" s="219"/>
      <c r="BB284" s="259"/>
      <c r="BC284" s="219"/>
      <c r="BD284" s="219"/>
      <c r="BE284" s="219"/>
      <c r="BF284" s="219"/>
      <c r="BG284" s="219"/>
      <c r="BH284" s="219"/>
      <c r="BI284" s="219"/>
      <c r="BJ284" s="219"/>
      <c r="BK284" s="219"/>
      <c r="BL284" s="219"/>
      <c r="BM284" s="219"/>
      <c r="BN284" s="219"/>
      <c r="BO284" s="219"/>
      <c r="BP284" s="219"/>
      <c r="BQ284" s="219"/>
      <c r="BR284" s="219"/>
      <c r="BS284" s="219"/>
      <c r="BT284" s="219"/>
      <c r="BU284" s="219"/>
      <c r="BV284" s="219"/>
      <c r="BW284" s="219"/>
      <c r="BX284" s="219"/>
      <c r="BY284" s="219"/>
      <c r="BZ284" s="219"/>
      <c r="CA284" s="219"/>
      <c r="CB284" s="219"/>
      <c r="CC284" s="260"/>
      <c r="CD284" s="261"/>
      <c r="CE284" s="261"/>
      <c r="CF284" s="261"/>
      <c r="CG284" s="261"/>
      <c r="CH284" s="261"/>
      <c r="CI284" s="213"/>
      <c r="CJ284" s="261"/>
      <c r="CK284" s="261"/>
      <c r="CL284" s="261"/>
      <c r="CM284" s="261"/>
      <c r="CN284" s="261"/>
      <c r="CO284" s="261"/>
      <c r="CP284" s="261"/>
      <c r="CQ284" s="261"/>
      <c r="CR284" s="261"/>
      <c r="CS284" s="261"/>
      <c r="CT284" s="261"/>
      <c r="CU284" s="261"/>
      <c r="CV284" s="261"/>
      <c r="CW284" s="261"/>
      <c r="CX284" s="261"/>
      <c r="CY284" s="261"/>
      <c r="CZ284" s="261"/>
      <c r="DA284" s="261"/>
      <c r="DB284" s="261"/>
      <c r="DC284" s="261"/>
      <c r="DD284" s="261"/>
      <c r="DE284" s="261"/>
      <c r="DF284" s="261"/>
      <c r="DG284" s="261"/>
      <c r="DH284" s="261"/>
      <c r="DI284" s="261"/>
      <c r="DJ284" s="262" t="s">
        <v>157</v>
      </c>
      <c r="DK284" s="261"/>
      <c r="DL284" s="261"/>
      <c r="DM284" s="261"/>
      <c r="DN284" s="261"/>
      <c r="DO284" s="261"/>
      <c r="DP284" s="261"/>
      <c r="DQ284" s="263"/>
      <c r="DR284" s="264"/>
      <c r="DS284" s="265"/>
      <c r="DT284" s="265"/>
      <c r="DU284" s="265"/>
      <c r="DV284" s="265"/>
      <c r="DW284" s="265"/>
      <c r="DX284" s="265"/>
      <c r="DY284" s="265"/>
      <c r="DZ284" s="265"/>
      <c r="EA284" s="265"/>
      <c r="EB284" s="265"/>
      <c r="EC284" s="265"/>
      <c r="ED284" s="265"/>
      <c r="EE284" s="265"/>
      <c r="EF284" s="265"/>
      <c r="EG284" s="265"/>
      <c r="EH284" s="265"/>
      <c r="EI284" s="265"/>
      <c r="EJ284" s="265"/>
      <c r="EK284" s="265"/>
      <c r="EL284" s="215">
        <v>45</v>
      </c>
      <c r="EM284" s="214" t="s">
        <v>25</v>
      </c>
      <c r="EN284" s="214"/>
      <c r="EO284" s="215"/>
      <c r="EP284" s="214" t="s">
        <v>25</v>
      </c>
      <c r="EQ284" s="217"/>
      <c r="ER284" s="215"/>
      <c r="ES284" s="214" t="s">
        <v>25</v>
      </c>
      <c r="ET284" s="214"/>
      <c r="EU284" s="215">
        <v>45</v>
      </c>
      <c r="EV284" s="214" t="s">
        <v>25</v>
      </c>
      <c r="EW284" s="217"/>
      <c r="EX284" s="215">
        <v>45</v>
      </c>
      <c r="EY284" s="214" t="s">
        <v>25</v>
      </c>
      <c r="EZ284" s="214"/>
      <c r="FA284" s="215">
        <v>45</v>
      </c>
      <c r="FB284" s="214" t="s">
        <v>25</v>
      </c>
      <c r="FC284" s="214"/>
      <c r="FD284" s="215">
        <v>50</v>
      </c>
      <c r="FE284" s="214" t="s">
        <v>25</v>
      </c>
      <c r="FF284" s="214"/>
      <c r="FG284" s="215"/>
      <c r="FH284" s="214" t="s">
        <v>25</v>
      </c>
      <c r="FI284" s="214"/>
      <c r="FJ284" s="215">
        <v>45</v>
      </c>
      <c r="FK284" s="214" t="s">
        <v>25</v>
      </c>
      <c r="FL284" s="214"/>
      <c r="FM284" s="215">
        <v>45</v>
      </c>
      <c r="FN284" s="214" t="s">
        <v>25</v>
      </c>
      <c r="FO284" s="214"/>
      <c r="FP284" s="266"/>
      <c r="FQ284" s="267"/>
      <c r="FR284" s="267"/>
      <c r="FS284" s="266"/>
      <c r="FT284" s="267"/>
      <c r="FU284" s="267"/>
      <c r="FV284" s="266"/>
      <c r="FW284" s="267"/>
      <c r="FX284" s="267"/>
      <c r="FY284" s="266"/>
      <c r="FZ284" s="267"/>
      <c r="GA284" s="267"/>
      <c r="GB284" s="266"/>
      <c r="GC284" s="267"/>
      <c r="GD284" s="267"/>
      <c r="GE284" s="266"/>
      <c r="GF284" s="267"/>
      <c r="GG284" s="267"/>
      <c r="GH284" s="266"/>
      <c r="GI284" s="267"/>
      <c r="GJ284" s="267"/>
      <c r="GK284" s="266"/>
      <c r="GL284" s="267"/>
      <c r="GM284" s="267"/>
      <c r="GN284" s="266"/>
      <c r="GO284" s="267"/>
      <c r="GP284" s="267"/>
      <c r="GQ284" s="266"/>
      <c r="GR284" s="267"/>
      <c r="GS284" s="268"/>
      <c r="GT284" s="269"/>
      <c r="GU284" s="270"/>
      <c r="GV284" s="270"/>
      <c r="GW284" s="270"/>
      <c r="GX284" s="270"/>
      <c r="GY284" s="271"/>
      <c r="GZ284" s="269"/>
      <c r="HA284" s="272"/>
      <c r="HB284" s="272"/>
      <c r="HC284" s="270"/>
      <c r="HD284" s="270"/>
      <c r="HE284" s="270"/>
      <c r="HF284" s="269"/>
      <c r="HG284" s="272"/>
      <c r="HH284" s="272"/>
      <c r="HI284" s="272"/>
      <c r="HJ284" s="216"/>
      <c r="HK284" s="216"/>
      <c r="HL284" s="216"/>
      <c r="HM284" s="216"/>
      <c r="HN284" s="216"/>
      <c r="HO284" s="216"/>
      <c r="HP284" s="216"/>
      <c r="HQ284" s="216"/>
      <c r="HR284" s="216"/>
      <c r="HS284" s="216"/>
      <c r="HT284" s="216"/>
      <c r="HU284" s="216"/>
      <c r="HV284" s="216"/>
      <c r="HW284" s="216"/>
      <c r="HX284" s="94">
        <f t="shared" si="129"/>
        <v>45</v>
      </c>
      <c r="HY284" s="79"/>
      <c r="HZ284" s="273"/>
      <c r="IB284" s="91">
        <f t="shared" si="127"/>
        <v>0</v>
      </c>
      <c r="IE284" s="31">
        <f t="shared" si="130"/>
        <v>45</v>
      </c>
      <c r="IF284" s="4"/>
      <c r="IG284" s="91"/>
      <c r="IH284" s="97">
        <f t="shared" si="131"/>
        <v>0</v>
      </c>
      <c r="II284" s="97">
        <f t="shared" ca="1" si="132"/>
        <v>0</v>
      </c>
      <c r="IJ284" s="4"/>
    </row>
    <row r="285" spans="1:797" s="243" customFormat="1" ht="17.45" hidden="1" customHeight="1">
      <c r="A285" s="146"/>
      <c r="B285" s="139" t="str">
        <f t="shared" si="128"/>
        <v>шт</v>
      </c>
      <c r="C285" s="218" t="s">
        <v>191</v>
      </c>
      <c r="D285" s="251"/>
      <c r="E285" s="252"/>
      <c r="F285" s="253"/>
      <c r="G285" s="253"/>
      <c r="H285" s="253"/>
      <c r="I285" s="253"/>
      <c r="J285" s="253"/>
      <c r="K285" s="254"/>
      <c r="L285" s="254"/>
      <c r="M285" s="254"/>
      <c r="N285" s="254"/>
      <c r="O285" s="255"/>
      <c r="P285" s="254"/>
      <c r="Q285" s="218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6"/>
      <c r="AU285" s="256"/>
      <c r="AV285" s="256"/>
      <c r="AW285" s="256"/>
      <c r="AX285" s="257"/>
      <c r="AY285" s="212"/>
      <c r="AZ285" s="258"/>
      <c r="BA285" s="219"/>
      <c r="BB285" s="259"/>
      <c r="BC285" s="219"/>
      <c r="BD285" s="219"/>
      <c r="BE285" s="219"/>
      <c r="BF285" s="219"/>
      <c r="BG285" s="219"/>
      <c r="BH285" s="219"/>
      <c r="BI285" s="219"/>
      <c r="BJ285" s="219"/>
      <c r="BK285" s="219"/>
      <c r="BL285" s="219"/>
      <c r="BM285" s="219"/>
      <c r="BN285" s="219"/>
      <c r="BO285" s="219"/>
      <c r="BP285" s="219"/>
      <c r="BQ285" s="219"/>
      <c r="BR285" s="219"/>
      <c r="BS285" s="219"/>
      <c r="BT285" s="219"/>
      <c r="BU285" s="219"/>
      <c r="BV285" s="219"/>
      <c r="BW285" s="219"/>
      <c r="BX285" s="219"/>
      <c r="BY285" s="219"/>
      <c r="BZ285" s="219"/>
      <c r="CA285" s="219"/>
      <c r="CB285" s="219"/>
      <c r="CC285" s="260"/>
      <c r="CD285" s="261"/>
      <c r="CE285" s="261"/>
      <c r="CF285" s="261"/>
      <c r="CG285" s="261"/>
      <c r="CH285" s="261"/>
      <c r="CI285" s="213"/>
      <c r="CJ285" s="261"/>
      <c r="CK285" s="261"/>
      <c r="CL285" s="261"/>
      <c r="CM285" s="261"/>
      <c r="CN285" s="261"/>
      <c r="CO285" s="261"/>
      <c r="CP285" s="261"/>
      <c r="CQ285" s="261"/>
      <c r="CR285" s="261"/>
      <c r="CS285" s="261"/>
      <c r="CT285" s="261"/>
      <c r="CU285" s="261"/>
      <c r="CV285" s="261"/>
      <c r="CW285" s="261"/>
      <c r="CX285" s="261"/>
      <c r="CY285" s="261"/>
      <c r="CZ285" s="261"/>
      <c r="DA285" s="261"/>
      <c r="DB285" s="261"/>
      <c r="DC285" s="261"/>
      <c r="DD285" s="261"/>
      <c r="DE285" s="261"/>
      <c r="DF285" s="261"/>
      <c r="DG285" s="261"/>
      <c r="DH285" s="261"/>
      <c r="DI285" s="261"/>
      <c r="DJ285" s="262" t="s">
        <v>158</v>
      </c>
      <c r="DK285" s="261"/>
      <c r="DL285" s="261"/>
      <c r="DM285" s="261"/>
      <c r="DN285" s="261"/>
      <c r="DO285" s="261"/>
      <c r="DP285" s="261"/>
      <c r="DQ285" s="263"/>
      <c r="DR285" s="264"/>
      <c r="DS285" s="265"/>
      <c r="DT285" s="265"/>
      <c r="DU285" s="265"/>
      <c r="DV285" s="265"/>
      <c r="DW285" s="265"/>
      <c r="DX285" s="265"/>
      <c r="DY285" s="265"/>
      <c r="DZ285" s="265"/>
      <c r="EA285" s="265"/>
      <c r="EB285" s="265"/>
      <c r="EC285" s="265"/>
      <c r="ED285" s="265"/>
      <c r="EE285" s="265"/>
      <c r="EF285" s="265"/>
      <c r="EG285" s="265"/>
      <c r="EH285" s="265"/>
      <c r="EI285" s="265"/>
      <c r="EJ285" s="265"/>
      <c r="EK285" s="265"/>
      <c r="EL285" s="215">
        <v>45</v>
      </c>
      <c r="EM285" s="214" t="s">
        <v>25</v>
      </c>
      <c r="EN285" s="214"/>
      <c r="EO285" s="215"/>
      <c r="EP285" s="214" t="s">
        <v>25</v>
      </c>
      <c r="EQ285" s="217"/>
      <c r="ER285" s="215"/>
      <c r="ES285" s="214" t="s">
        <v>25</v>
      </c>
      <c r="ET285" s="214"/>
      <c r="EU285" s="215">
        <v>45</v>
      </c>
      <c r="EV285" s="214" t="s">
        <v>25</v>
      </c>
      <c r="EW285" s="217"/>
      <c r="EX285" s="215">
        <v>45</v>
      </c>
      <c r="EY285" s="214" t="s">
        <v>25</v>
      </c>
      <c r="EZ285" s="214"/>
      <c r="FA285" s="215">
        <v>45</v>
      </c>
      <c r="FB285" s="214" t="s">
        <v>25</v>
      </c>
      <c r="FC285" s="214"/>
      <c r="FD285" s="215">
        <v>50</v>
      </c>
      <c r="FE285" s="214" t="s">
        <v>25</v>
      </c>
      <c r="FF285" s="214"/>
      <c r="FG285" s="215"/>
      <c r="FH285" s="214" t="s">
        <v>25</v>
      </c>
      <c r="FI285" s="214"/>
      <c r="FJ285" s="215">
        <v>45</v>
      </c>
      <c r="FK285" s="214" t="s">
        <v>25</v>
      </c>
      <c r="FL285" s="214"/>
      <c r="FM285" s="215">
        <v>45</v>
      </c>
      <c r="FN285" s="214" t="s">
        <v>25</v>
      </c>
      <c r="FO285" s="214"/>
      <c r="FP285" s="266"/>
      <c r="FQ285" s="267"/>
      <c r="FR285" s="267"/>
      <c r="FS285" s="266"/>
      <c r="FT285" s="267"/>
      <c r="FU285" s="267"/>
      <c r="FV285" s="266"/>
      <c r="FW285" s="267"/>
      <c r="FX285" s="267"/>
      <c r="FY285" s="266"/>
      <c r="FZ285" s="267"/>
      <c r="GA285" s="267"/>
      <c r="GB285" s="266"/>
      <c r="GC285" s="267"/>
      <c r="GD285" s="267"/>
      <c r="GE285" s="266"/>
      <c r="GF285" s="267"/>
      <c r="GG285" s="267"/>
      <c r="GH285" s="266"/>
      <c r="GI285" s="267"/>
      <c r="GJ285" s="267"/>
      <c r="GK285" s="266"/>
      <c r="GL285" s="267"/>
      <c r="GM285" s="267"/>
      <c r="GN285" s="266"/>
      <c r="GO285" s="267"/>
      <c r="GP285" s="267"/>
      <c r="GQ285" s="266"/>
      <c r="GR285" s="267"/>
      <c r="GS285" s="268"/>
      <c r="GT285" s="269"/>
      <c r="GU285" s="270"/>
      <c r="GV285" s="270"/>
      <c r="GW285" s="270"/>
      <c r="GX285" s="270"/>
      <c r="GY285" s="271"/>
      <c r="GZ285" s="269"/>
      <c r="HA285" s="272"/>
      <c r="HB285" s="272"/>
      <c r="HC285" s="270"/>
      <c r="HD285" s="270"/>
      <c r="HE285" s="270"/>
      <c r="HF285" s="269"/>
      <c r="HG285" s="272"/>
      <c r="HH285" s="272"/>
      <c r="HI285" s="272"/>
      <c r="HJ285" s="216"/>
      <c r="HK285" s="216"/>
      <c r="HL285" s="216"/>
      <c r="HM285" s="216"/>
      <c r="HN285" s="216"/>
      <c r="HO285" s="216"/>
      <c r="HP285" s="216"/>
      <c r="HQ285" s="216"/>
      <c r="HR285" s="216"/>
      <c r="HS285" s="216"/>
      <c r="HT285" s="216"/>
      <c r="HU285" s="216"/>
      <c r="HV285" s="216"/>
      <c r="HW285" s="216"/>
      <c r="HX285" s="94">
        <f t="shared" si="129"/>
        <v>45</v>
      </c>
      <c r="HY285" s="79"/>
      <c r="HZ285" s="273"/>
      <c r="IB285" s="91">
        <f t="shared" si="127"/>
        <v>0</v>
      </c>
      <c r="IE285" s="31">
        <f t="shared" si="130"/>
        <v>45</v>
      </c>
      <c r="IF285" s="4"/>
      <c r="IG285" s="91"/>
      <c r="IH285" s="97">
        <f t="shared" si="131"/>
        <v>0</v>
      </c>
      <c r="II285" s="97">
        <f t="shared" ca="1" si="132"/>
        <v>0</v>
      </c>
      <c r="IJ285" s="4"/>
    </row>
    <row r="286" spans="1:797" s="243" customFormat="1" ht="17.45" hidden="1" customHeight="1">
      <c r="A286" s="146"/>
      <c r="B286" s="139" t="str">
        <f t="shared" si="128"/>
        <v>шт</v>
      </c>
      <c r="C286" s="218" t="s">
        <v>192</v>
      </c>
      <c r="D286" s="251"/>
      <c r="E286" s="252"/>
      <c r="F286" s="253"/>
      <c r="G286" s="253"/>
      <c r="H286" s="253"/>
      <c r="I286" s="253"/>
      <c r="J286" s="253"/>
      <c r="K286" s="254"/>
      <c r="L286" s="254"/>
      <c r="M286" s="254"/>
      <c r="N286" s="254"/>
      <c r="O286" s="255"/>
      <c r="P286" s="254"/>
      <c r="Q286" s="218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6"/>
      <c r="AU286" s="256"/>
      <c r="AV286" s="256"/>
      <c r="AW286" s="256"/>
      <c r="AX286" s="257"/>
      <c r="AY286" s="212"/>
      <c r="AZ286" s="258"/>
      <c r="BA286" s="219"/>
      <c r="BB286" s="259"/>
      <c r="BC286" s="219"/>
      <c r="BD286" s="219"/>
      <c r="BE286" s="219"/>
      <c r="BF286" s="219"/>
      <c r="BG286" s="219"/>
      <c r="BH286" s="219"/>
      <c r="BI286" s="219"/>
      <c r="BJ286" s="219"/>
      <c r="BK286" s="219"/>
      <c r="BL286" s="219"/>
      <c r="BM286" s="219"/>
      <c r="BN286" s="219"/>
      <c r="BO286" s="219"/>
      <c r="BP286" s="219"/>
      <c r="BQ286" s="219"/>
      <c r="BR286" s="219"/>
      <c r="BS286" s="219"/>
      <c r="BT286" s="219"/>
      <c r="BU286" s="219"/>
      <c r="BV286" s="219"/>
      <c r="BW286" s="219"/>
      <c r="BX286" s="219"/>
      <c r="BY286" s="219"/>
      <c r="BZ286" s="219"/>
      <c r="CA286" s="219"/>
      <c r="CB286" s="219"/>
      <c r="CC286" s="260"/>
      <c r="CD286" s="261"/>
      <c r="CE286" s="261"/>
      <c r="CF286" s="261"/>
      <c r="CG286" s="261"/>
      <c r="CH286" s="261"/>
      <c r="CI286" s="213"/>
      <c r="CJ286" s="261"/>
      <c r="CK286" s="261"/>
      <c r="CL286" s="261"/>
      <c r="CM286" s="261"/>
      <c r="CN286" s="261"/>
      <c r="CO286" s="261"/>
      <c r="CP286" s="261"/>
      <c r="CQ286" s="261"/>
      <c r="CR286" s="261"/>
      <c r="CS286" s="261"/>
      <c r="CT286" s="261"/>
      <c r="CU286" s="261"/>
      <c r="CV286" s="261"/>
      <c r="CW286" s="261"/>
      <c r="CX286" s="261"/>
      <c r="CY286" s="261"/>
      <c r="CZ286" s="261"/>
      <c r="DA286" s="261"/>
      <c r="DB286" s="261"/>
      <c r="DC286" s="261"/>
      <c r="DD286" s="261"/>
      <c r="DE286" s="261"/>
      <c r="DF286" s="261"/>
      <c r="DG286" s="261"/>
      <c r="DH286" s="261"/>
      <c r="DI286" s="261"/>
      <c r="DJ286" s="262" t="s">
        <v>159</v>
      </c>
      <c r="DK286" s="261"/>
      <c r="DL286" s="261"/>
      <c r="DM286" s="261"/>
      <c r="DN286" s="261"/>
      <c r="DO286" s="261"/>
      <c r="DP286" s="261"/>
      <c r="DQ286" s="263"/>
      <c r="DR286" s="264"/>
      <c r="DS286" s="265"/>
      <c r="DT286" s="265"/>
      <c r="DU286" s="265"/>
      <c r="DV286" s="265"/>
      <c r="DW286" s="265"/>
      <c r="DX286" s="265"/>
      <c r="DY286" s="265"/>
      <c r="DZ286" s="265"/>
      <c r="EA286" s="265"/>
      <c r="EB286" s="265"/>
      <c r="EC286" s="265"/>
      <c r="ED286" s="265"/>
      <c r="EE286" s="265"/>
      <c r="EF286" s="265"/>
      <c r="EG286" s="265"/>
      <c r="EH286" s="265"/>
      <c r="EI286" s="265"/>
      <c r="EJ286" s="265"/>
      <c r="EK286" s="265"/>
      <c r="EL286" s="215">
        <v>45</v>
      </c>
      <c r="EM286" s="214" t="s">
        <v>25</v>
      </c>
      <c r="EN286" s="214"/>
      <c r="EO286" s="215"/>
      <c r="EP286" s="214" t="s">
        <v>25</v>
      </c>
      <c r="EQ286" s="217"/>
      <c r="ER286" s="215"/>
      <c r="ES286" s="214" t="s">
        <v>25</v>
      </c>
      <c r="ET286" s="214"/>
      <c r="EU286" s="215">
        <v>45</v>
      </c>
      <c r="EV286" s="214" t="s">
        <v>25</v>
      </c>
      <c r="EW286" s="217"/>
      <c r="EX286" s="215">
        <v>45</v>
      </c>
      <c r="EY286" s="214" t="s">
        <v>25</v>
      </c>
      <c r="EZ286" s="214"/>
      <c r="FA286" s="215">
        <v>45</v>
      </c>
      <c r="FB286" s="214" t="s">
        <v>25</v>
      </c>
      <c r="FC286" s="214"/>
      <c r="FD286" s="215">
        <v>50</v>
      </c>
      <c r="FE286" s="214" t="s">
        <v>25</v>
      </c>
      <c r="FF286" s="214"/>
      <c r="FG286" s="215"/>
      <c r="FH286" s="214" t="s">
        <v>25</v>
      </c>
      <c r="FI286" s="214"/>
      <c r="FJ286" s="215">
        <v>45</v>
      </c>
      <c r="FK286" s="214" t="s">
        <v>25</v>
      </c>
      <c r="FL286" s="214"/>
      <c r="FM286" s="215">
        <v>45</v>
      </c>
      <c r="FN286" s="214" t="s">
        <v>25</v>
      </c>
      <c r="FO286" s="214"/>
      <c r="FP286" s="266"/>
      <c r="FQ286" s="267"/>
      <c r="FR286" s="267"/>
      <c r="FS286" s="266"/>
      <c r="FT286" s="267"/>
      <c r="FU286" s="267"/>
      <c r="FV286" s="266"/>
      <c r="FW286" s="267"/>
      <c r="FX286" s="267"/>
      <c r="FY286" s="266"/>
      <c r="FZ286" s="267"/>
      <c r="GA286" s="267"/>
      <c r="GB286" s="266"/>
      <c r="GC286" s="267"/>
      <c r="GD286" s="267"/>
      <c r="GE286" s="266"/>
      <c r="GF286" s="267"/>
      <c r="GG286" s="267"/>
      <c r="GH286" s="266"/>
      <c r="GI286" s="267"/>
      <c r="GJ286" s="267"/>
      <c r="GK286" s="266"/>
      <c r="GL286" s="267"/>
      <c r="GM286" s="267"/>
      <c r="GN286" s="266"/>
      <c r="GO286" s="267"/>
      <c r="GP286" s="267"/>
      <c r="GQ286" s="266"/>
      <c r="GR286" s="267"/>
      <c r="GS286" s="268"/>
      <c r="GT286" s="269"/>
      <c r="GU286" s="270"/>
      <c r="GV286" s="270"/>
      <c r="GW286" s="270"/>
      <c r="GX286" s="270"/>
      <c r="GY286" s="271"/>
      <c r="GZ286" s="269"/>
      <c r="HA286" s="272"/>
      <c r="HB286" s="272"/>
      <c r="HC286" s="270"/>
      <c r="HD286" s="270"/>
      <c r="HE286" s="270"/>
      <c r="HF286" s="269"/>
      <c r="HG286" s="272"/>
      <c r="HH286" s="272"/>
      <c r="HI286" s="272"/>
      <c r="HJ286" s="216"/>
      <c r="HK286" s="216"/>
      <c r="HL286" s="216"/>
      <c r="HM286" s="216"/>
      <c r="HN286" s="216"/>
      <c r="HO286" s="216"/>
      <c r="HP286" s="216"/>
      <c r="HQ286" s="216"/>
      <c r="HR286" s="216"/>
      <c r="HS286" s="216"/>
      <c r="HT286" s="216"/>
      <c r="HU286" s="216"/>
      <c r="HV286" s="216"/>
      <c r="HW286" s="216"/>
      <c r="HX286" s="94">
        <f t="shared" si="129"/>
        <v>45</v>
      </c>
      <c r="HY286" s="79"/>
      <c r="HZ286" s="273"/>
      <c r="IB286" s="91">
        <f t="shared" si="127"/>
        <v>0</v>
      </c>
      <c r="IE286" s="31">
        <f t="shared" si="130"/>
        <v>45</v>
      </c>
      <c r="IF286" s="4"/>
      <c r="IG286" s="91"/>
      <c r="IH286" s="97">
        <f t="shared" si="131"/>
        <v>0</v>
      </c>
      <c r="II286" s="97">
        <f t="shared" ca="1" si="132"/>
        <v>0</v>
      </c>
      <c r="IJ286" s="4"/>
    </row>
    <row r="287" spans="1:797" s="243" customFormat="1" ht="17.45" hidden="1" customHeight="1">
      <c r="A287" s="146"/>
      <c r="B287" s="139" t="str">
        <f t="shared" si="128"/>
        <v>шт</v>
      </c>
      <c r="C287" s="218" t="s">
        <v>193</v>
      </c>
      <c r="D287" s="251"/>
      <c r="E287" s="252"/>
      <c r="F287" s="253"/>
      <c r="G287" s="253"/>
      <c r="H287" s="253"/>
      <c r="I287" s="253"/>
      <c r="J287" s="253"/>
      <c r="K287" s="254"/>
      <c r="L287" s="254"/>
      <c r="M287" s="254"/>
      <c r="N287" s="254"/>
      <c r="O287" s="255"/>
      <c r="P287" s="254"/>
      <c r="Q287" s="218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6"/>
      <c r="AU287" s="256"/>
      <c r="AV287" s="256"/>
      <c r="AW287" s="256"/>
      <c r="AX287" s="257"/>
      <c r="AY287" s="212"/>
      <c r="AZ287" s="258"/>
      <c r="BA287" s="219"/>
      <c r="BB287" s="25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19"/>
      <c r="BN287" s="219"/>
      <c r="BO287" s="219"/>
      <c r="BP287" s="219"/>
      <c r="BQ287" s="219"/>
      <c r="BR287" s="219"/>
      <c r="BS287" s="219"/>
      <c r="BT287" s="219"/>
      <c r="BU287" s="219"/>
      <c r="BV287" s="219"/>
      <c r="BW287" s="219"/>
      <c r="BX287" s="219"/>
      <c r="BY287" s="219"/>
      <c r="BZ287" s="219"/>
      <c r="CA287" s="219"/>
      <c r="CB287" s="219"/>
      <c r="CC287" s="260"/>
      <c r="CD287" s="261"/>
      <c r="CE287" s="261"/>
      <c r="CF287" s="261"/>
      <c r="CG287" s="261"/>
      <c r="CH287" s="261"/>
      <c r="CI287" s="213"/>
      <c r="CJ287" s="261"/>
      <c r="CK287" s="261"/>
      <c r="CL287" s="261"/>
      <c r="CM287" s="261"/>
      <c r="CN287" s="261"/>
      <c r="CO287" s="261"/>
      <c r="CP287" s="261"/>
      <c r="CQ287" s="261"/>
      <c r="CR287" s="261"/>
      <c r="CS287" s="261"/>
      <c r="CT287" s="261"/>
      <c r="CU287" s="261"/>
      <c r="CV287" s="261"/>
      <c r="CW287" s="261"/>
      <c r="CX287" s="261"/>
      <c r="CY287" s="261"/>
      <c r="CZ287" s="261"/>
      <c r="DA287" s="261"/>
      <c r="DB287" s="261"/>
      <c r="DC287" s="261"/>
      <c r="DD287" s="261"/>
      <c r="DE287" s="261"/>
      <c r="DF287" s="261"/>
      <c r="DG287" s="261"/>
      <c r="DH287" s="261"/>
      <c r="DI287" s="261"/>
      <c r="DJ287" s="262" t="s">
        <v>160</v>
      </c>
      <c r="DK287" s="261"/>
      <c r="DL287" s="261"/>
      <c r="DM287" s="261"/>
      <c r="DN287" s="261"/>
      <c r="DO287" s="261"/>
      <c r="DP287" s="261"/>
      <c r="DQ287" s="263"/>
      <c r="DR287" s="264"/>
      <c r="DS287" s="265"/>
      <c r="DT287" s="265"/>
      <c r="DU287" s="265"/>
      <c r="DV287" s="265"/>
      <c r="DW287" s="265"/>
      <c r="DX287" s="265"/>
      <c r="DY287" s="265"/>
      <c r="DZ287" s="265"/>
      <c r="EA287" s="265"/>
      <c r="EB287" s="265"/>
      <c r="EC287" s="265"/>
      <c r="ED287" s="265"/>
      <c r="EE287" s="265"/>
      <c r="EF287" s="265"/>
      <c r="EG287" s="265"/>
      <c r="EH287" s="265"/>
      <c r="EI287" s="265"/>
      <c r="EJ287" s="265"/>
      <c r="EK287" s="265"/>
      <c r="EL287" s="215">
        <v>70</v>
      </c>
      <c r="EM287" s="214" t="s">
        <v>25</v>
      </c>
      <c r="EN287" s="214"/>
      <c r="EO287" s="215"/>
      <c r="EP287" s="214" t="s">
        <v>25</v>
      </c>
      <c r="EQ287" s="217"/>
      <c r="ER287" s="215"/>
      <c r="ES287" s="214" t="s">
        <v>25</v>
      </c>
      <c r="ET287" s="214"/>
      <c r="EU287" s="215">
        <v>60</v>
      </c>
      <c r="EV287" s="214" t="s">
        <v>25</v>
      </c>
      <c r="EW287" s="217"/>
      <c r="EX287" s="215">
        <v>65</v>
      </c>
      <c r="EY287" s="214" t="s">
        <v>25</v>
      </c>
      <c r="EZ287" s="214"/>
      <c r="FA287" s="215">
        <v>60</v>
      </c>
      <c r="FB287" s="214" t="s">
        <v>25</v>
      </c>
      <c r="FC287" s="214"/>
      <c r="FD287" s="215">
        <v>65</v>
      </c>
      <c r="FE287" s="214" t="s">
        <v>25</v>
      </c>
      <c r="FF287" s="214"/>
      <c r="FG287" s="215"/>
      <c r="FH287" s="214" t="s">
        <v>25</v>
      </c>
      <c r="FI287" s="214"/>
      <c r="FJ287" s="215">
        <v>65</v>
      </c>
      <c r="FK287" s="214" t="s">
        <v>25</v>
      </c>
      <c r="FL287" s="214"/>
      <c r="FM287" s="215">
        <v>65</v>
      </c>
      <c r="FN287" s="214" t="s">
        <v>25</v>
      </c>
      <c r="FO287" s="214"/>
      <c r="FP287" s="266"/>
      <c r="FQ287" s="267"/>
      <c r="FR287" s="267"/>
      <c r="FS287" s="266"/>
      <c r="FT287" s="267"/>
      <c r="FU287" s="267"/>
      <c r="FV287" s="266"/>
      <c r="FW287" s="267"/>
      <c r="FX287" s="267"/>
      <c r="FY287" s="266"/>
      <c r="FZ287" s="267"/>
      <c r="GA287" s="267"/>
      <c r="GB287" s="266"/>
      <c r="GC287" s="267"/>
      <c r="GD287" s="267"/>
      <c r="GE287" s="266"/>
      <c r="GF287" s="267"/>
      <c r="GG287" s="267"/>
      <c r="GH287" s="266"/>
      <c r="GI287" s="267"/>
      <c r="GJ287" s="267"/>
      <c r="GK287" s="266"/>
      <c r="GL287" s="267"/>
      <c r="GM287" s="267"/>
      <c r="GN287" s="266"/>
      <c r="GO287" s="267"/>
      <c r="GP287" s="267"/>
      <c r="GQ287" s="266"/>
      <c r="GR287" s="267"/>
      <c r="GS287" s="268"/>
      <c r="GT287" s="269"/>
      <c r="GU287" s="270"/>
      <c r="GV287" s="270"/>
      <c r="GW287" s="270"/>
      <c r="GX287" s="270"/>
      <c r="GY287" s="271"/>
      <c r="GZ287" s="269"/>
      <c r="HA287" s="272"/>
      <c r="HB287" s="272"/>
      <c r="HC287" s="270"/>
      <c r="HD287" s="270"/>
      <c r="HE287" s="270"/>
      <c r="HF287" s="269"/>
      <c r="HG287" s="272"/>
      <c r="HH287" s="272"/>
      <c r="HI287" s="272"/>
      <c r="HJ287" s="216"/>
      <c r="HK287" s="216"/>
      <c r="HL287" s="216"/>
      <c r="HM287" s="216"/>
      <c r="HN287" s="216"/>
      <c r="HO287" s="216"/>
      <c r="HP287" s="216"/>
      <c r="HQ287" s="216"/>
      <c r="HR287" s="216"/>
      <c r="HS287" s="216"/>
      <c r="HT287" s="216"/>
      <c r="HU287" s="216"/>
      <c r="HV287" s="216"/>
      <c r="HW287" s="216"/>
      <c r="HX287" s="94">
        <f t="shared" si="129"/>
        <v>70</v>
      </c>
      <c r="HY287" s="79"/>
      <c r="HZ287" s="273"/>
      <c r="IB287" s="91">
        <f t="shared" si="127"/>
        <v>0</v>
      </c>
      <c r="IE287" s="31">
        <f t="shared" si="130"/>
        <v>70</v>
      </c>
      <c r="IF287" s="4"/>
      <c r="IG287" s="91"/>
      <c r="IH287" s="97">
        <f t="shared" si="131"/>
        <v>0</v>
      </c>
      <c r="II287" s="97">
        <f t="shared" ca="1" si="132"/>
        <v>0</v>
      </c>
      <c r="IJ287" s="4"/>
    </row>
    <row r="288" spans="1:797" s="243" customFormat="1" ht="17.45" hidden="1" customHeight="1">
      <c r="A288" s="146"/>
      <c r="B288" s="139" t="str">
        <f t="shared" si="128"/>
        <v>шт</v>
      </c>
      <c r="C288" s="218" t="s">
        <v>195</v>
      </c>
      <c r="D288" s="251"/>
      <c r="E288" s="252"/>
      <c r="F288" s="253"/>
      <c r="G288" s="253"/>
      <c r="H288" s="253"/>
      <c r="I288" s="253"/>
      <c r="J288" s="253"/>
      <c r="K288" s="254"/>
      <c r="L288" s="254"/>
      <c r="M288" s="254"/>
      <c r="N288" s="254"/>
      <c r="O288" s="255"/>
      <c r="P288" s="254"/>
      <c r="Q288" s="218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6"/>
      <c r="AU288" s="256"/>
      <c r="AV288" s="256"/>
      <c r="AW288" s="256"/>
      <c r="AX288" s="257"/>
      <c r="AY288" s="212"/>
      <c r="AZ288" s="258"/>
      <c r="BA288" s="219"/>
      <c r="BB288" s="25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19"/>
      <c r="BN288" s="219"/>
      <c r="BO288" s="219"/>
      <c r="BP288" s="219"/>
      <c r="BQ288" s="219"/>
      <c r="BR288" s="219"/>
      <c r="BS288" s="219"/>
      <c r="BT288" s="219"/>
      <c r="BU288" s="219"/>
      <c r="BV288" s="219"/>
      <c r="BW288" s="219"/>
      <c r="BX288" s="219"/>
      <c r="BY288" s="219"/>
      <c r="BZ288" s="219"/>
      <c r="CA288" s="219"/>
      <c r="CB288" s="219"/>
      <c r="CC288" s="260"/>
      <c r="CD288" s="261"/>
      <c r="CE288" s="261"/>
      <c r="CF288" s="261"/>
      <c r="CG288" s="261"/>
      <c r="CH288" s="261"/>
      <c r="CI288" s="213"/>
      <c r="CJ288" s="261"/>
      <c r="CK288" s="261"/>
      <c r="CL288" s="261"/>
      <c r="CM288" s="261"/>
      <c r="CN288" s="261"/>
      <c r="CO288" s="261"/>
      <c r="CP288" s="261"/>
      <c r="CQ288" s="261"/>
      <c r="CR288" s="261"/>
      <c r="CS288" s="261"/>
      <c r="CT288" s="261"/>
      <c r="CU288" s="261"/>
      <c r="CV288" s="261"/>
      <c r="CW288" s="261"/>
      <c r="CX288" s="261"/>
      <c r="CY288" s="261"/>
      <c r="CZ288" s="261"/>
      <c r="DA288" s="261"/>
      <c r="DB288" s="261"/>
      <c r="DC288" s="261"/>
      <c r="DD288" s="261"/>
      <c r="DE288" s="261"/>
      <c r="DF288" s="261"/>
      <c r="DG288" s="261"/>
      <c r="DH288" s="261"/>
      <c r="DI288" s="261"/>
      <c r="DJ288" s="262" t="s">
        <v>162</v>
      </c>
      <c r="DK288" s="261"/>
      <c r="DL288" s="261"/>
      <c r="DM288" s="261"/>
      <c r="DN288" s="261"/>
      <c r="DO288" s="261"/>
      <c r="DP288" s="261"/>
      <c r="DQ288" s="263"/>
      <c r="DR288" s="264"/>
      <c r="DS288" s="265"/>
      <c r="DT288" s="265"/>
      <c r="DU288" s="265"/>
      <c r="DV288" s="265"/>
      <c r="DW288" s="265"/>
      <c r="DX288" s="265"/>
      <c r="DY288" s="265"/>
      <c r="DZ288" s="265"/>
      <c r="EA288" s="265"/>
      <c r="EB288" s="265"/>
      <c r="EC288" s="265"/>
      <c r="ED288" s="265"/>
      <c r="EE288" s="265"/>
      <c r="EF288" s="265"/>
      <c r="EG288" s="265"/>
      <c r="EH288" s="265"/>
      <c r="EI288" s="265"/>
      <c r="EJ288" s="265"/>
      <c r="EK288" s="265"/>
      <c r="EL288" s="215">
        <v>70</v>
      </c>
      <c r="EM288" s="214" t="s">
        <v>25</v>
      </c>
      <c r="EN288" s="214"/>
      <c r="EO288" s="215"/>
      <c r="EP288" s="214" t="s">
        <v>25</v>
      </c>
      <c r="EQ288" s="217"/>
      <c r="ER288" s="215"/>
      <c r="ES288" s="214" t="s">
        <v>25</v>
      </c>
      <c r="ET288" s="214"/>
      <c r="EU288" s="215">
        <v>60</v>
      </c>
      <c r="EV288" s="214" t="s">
        <v>25</v>
      </c>
      <c r="EW288" s="217"/>
      <c r="EX288" s="215">
        <v>65</v>
      </c>
      <c r="EY288" s="214" t="s">
        <v>25</v>
      </c>
      <c r="EZ288" s="214"/>
      <c r="FA288" s="215">
        <v>60</v>
      </c>
      <c r="FB288" s="214" t="s">
        <v>25</v>
      </c>
      <c r="FC288" s="214"/>
      <c r="FD288" s="215">
        <v>65</v>
      </c>
      <c r="FE288" s="214" t="s">
        <v>25</v>
      </c>
      <c r="FF288" s="214"/>
      <c r="FG288" s="215"/>
      <c r="FH288" s="214" t="s">
        <v>25</v>
      </c>
      <c r="FI288" s="214"/>
      <c r="FJ288" s="215">
        <v>65</v>
      </c>
      <c r="FK288" s="214" t="s">
        <v>25</v>
      </c>
      <c r="FL288" s="214"/>
      <c r="FM288" s="215">
        <v>65</v>
      </c>
      <c r="FN288" s="214" t="s">
        <v>25</v>
      </c>
      <c r="FO288" s="214"/>
      <c r="FP288" s="266"/>
      <c r="FQ288" s="267"/>
      <c r="FR288" s="267"/>
      <c r="FS288" s="266"/>
      <c r="FT288" s="267"/>
      <c r="FU288" s="267"/>
      <c r="FV288" s="266"/>
      <c r="FW288" s="267"/>
      <c r="FX288" s="267"/>
      <c r="FY288" s="266"/>
      <c r="FZ288" s="267"/>
      <c r="GA288" s="267"/>
      <c r="GB288" s="266"/>
      <c r="GC288" s="267"/>
      <c r="GD288" s="267"/>
      <c r="GE288" s="266"/>
      <c r="GF288" s="267"/>
      <c r="GG288" s="267"/>
      <c r="GH288" s="266"/>
      <c r="GI288" s="267"/>
      <c r="GJ288" s="267"/>
      <c r="GK288" s="266"/>
      <c r="GL288" s="267"/>
      <c r="GM288" s="267"/>
      <c r="GN288" s="266"/>
      <c r="GO288" s="267"/>
      <c r="GP288" s="267"/>
      <c r="GQ288" s="266"/>
      <c r="GR288" s="267"/>
      <c r="GS288" s="268"/>
      <c r="GT288" s="269"/>
      <c r="GU288" s="270"/>
      <c r="GV288" s="270"/>
      <c r="GW288" s="270"/>
      <c r="GX288" s="270"/>
      <c r="GY288" s="271"/>
      <c r="GZ288" s="269"/>
      <c r="HA288" s="272"/>
      <c r="HB288" s="272"/>
      <c r="HC288" s="270"/>
      <c r="HD288" s="270"/>
      <c r="HE288" s="270"/>
      <c r="HF288" s="269"/>
      <c r="HG288" s="272"/>
      <c r="HH288" s="272"/>
      <c r="HI288" s="272"/>
      <c r="HJ288" s="216"/>
      <c r="HK288" s="216"/>
      <c r="HL288" s="216"/>
      <c r="HM288" s="216"/>
      <c r="HN288" s="216"/>
      <c r="HO288" s="216"/>
      <c r="HP288" s="216"/>
      <c r="HQ288" s="216"/>
      <c r="HR288" s="216"/>
      <c r="HS288" s="216"/>
      <c r="HT288" s="216"/>
      <c r="HU288" s="216"/>
      <c r="HV288" s="216"/>
      <c r="HW288" s="216"/>
      <c r="HX288" s="94">
        <f t="shared" si="129"/>
        <v>70</v>
      </c>
      <c r="HY288" s="79"/>
      <c r="HZ288" s="273"/>
      <c r="IB288" s="91">
        <f t="shared" si="127"/>
        <v>0</v>
      </c>
      <c r="IE288" s="31">
        <f t="shared" si="130"/>
        <v>70</v>
      </c>
      <c r="IF288" s="4"/>
      <c r="IG288" s="91"/>
      <c r="IH288" s="97">
        <f t="shared" si="131"/>
        <v>0</v>
      </c>
      <c r="II288" s="97">
        <f t="shared" ca="1" si="132"/>
        <v>0</v>
      </c>
      <c r="IJ288" s="4"/>
    </row>
    <row r="289" spans="1:244" s="243" customFormat="1" ht="17.45" hidden="1" customHeight="1">
      <c r="A289" s="146"/>
      <c r="B289" s="139" t="str">
        <f t="shared" si="128"/>
        <v>шт</v>
      </c>
      <c r="C289" s="218" t="s">
        <v>196</v>
      </c>
      <c r="D289" s="251"/>
      <c r="E289" s="252"/>
      <c r="F289" s="253"/>
      <c r="G289" s="253"/>
      <c r="H289" s="253"/>
      <c r="I289" s="253"/>
      <c r="J289" s="253"/>
      <c r="K289" s="254"/>
      <c r="L289" s="254"/>
      <c r="M289" s="254"/>
      <c r="N289" s="254"/>
      <c r="O289" s="255"/>
      <c r="P289" s="254"/>
      <c r="Q289" s="218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6"/>
      <c r="AU289" s="256"/>
      <c r="AV289" s="256"/>
      <c r="AW289" s="256"/>
      <c r="AX289" s="257"/>
      <c r="AY289" s="212"/>
      <c r="AZ289" s="258"/>
      <c r="BA289" s="219"/>
      <c r="BB289" s="25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19"/>
      <c r="BQ289" s="219"/>
      <c r="BR289" s="219"/>
      <c r="BS289" s="219"/>
      <c r="BT289" s="219"/>
      <c r="BU289" s="219"/>
      <c r="BV289" s="219"/>
      <c r="BW289" s="219"/>
      <c r="BX289" s="219"/>
      <c r="BY289" s="219"/>
      <c r="BZ289" s="219"/>
      <c r="CA289" s="219"/>
      <c r="CB289" s="219"/>
      <c r="CC289" s="260"/>
      <c r="CD289" s="261"/>
      <c r="CE289" s="261"/>
      <c r="CF289" s="261"/>
      <c r="CG289" s="261"/>
      <c r="CH289" s="261"/>
      <c r="CI289" s="213"/>
      <c r="CJ289" s="261"/>
      <c r="CK289" s="261"/>
      <c r="CL289" s="261"/>
      <c r="CM289" s="261"/>
      <c r="CN289" s="261"/>
      <c r="CO289" s="261"/>
      <c r="CP289" s="261"/>
      <c r="CQ289" s="261"/>
      <c r="CR289" s="261"/>
      <c r="CS289" s="261"/>
      <c r="CT289" s="261"/>
      <c r="CU289" s="261"/>
      <c r="CV289" s="261"/>
      <c r="CW289" s="261"/>
      <c r="CX289" s="261"/>
      <c r="CY289" s="261"/>
      <c r="CZ289" s="261"/>
      <c r="DA289" s="261"/>
      <c r="DB289" s="261"/>
      <c r="DC289" s="261"/>
      <c r="DD289" s="261"/>
      <c r="DE289" s="261"/>
      <c r="DF289" s="261"/>
      <c r="DG289" s="261"/>
      <c r="DH289" s="261"/>
      <c r="DI289" s="261"/>
      <c r="DJ289" s="262" t="s">
        <v>163</v>
      </c>
      <c r="DK289" s="261"/>
      <c r="DL289" s="261"/>
      <c r="DM289" s="261"/>
      <c r="DN289" s="261"/>
      <c r="DO289" s="261"/>
      <c r="DP289" s="261"/>
      <c r="DQ289" s="263"/>
      <c r="DR289" s="264"/>
      <c r="DS289" s="265"/>
      <c r="DT289" s="265"/>
      <c r="DU289" s="265"/>
      <c r="DV289" s="265"/>
      <c r="DW289" s="265"/>
      <c r="DX289" s="265"/>
      <c r="DY289" s="265"/>
      <c r="DZ289" s="265"/>
      <c r="EA289" s="265"/>
      <c r="EB289" s="265"/>
      <c r="EC289" s="265"/>
      <c r="ED289" s="265"/>
      <c r="EE289" s="265"/>
      <c r="EF289" s="265"/>
      <c r="EG289" s="265"/>
      <c r="EH289" s="265"/>
      <c r="EI289" s="265"/>
      <c r="EJ289" s="265"/>
      <c r="EK289" s="265"/>
      <c r="EL289" s="215">
        <v>70</v>
      </c>
      <c r="EM289" s="214" t="s">
        <v>25</v>
      </c>
      <c r="EN289" s="214"/>
      <c r="EO289" s="215"/>
      <c r="EP289" s="214" t="s">
        <v>25</v>
      </c>
      <c r="EQ289" s="217"/>
      <c r="ER289" s="215"/>
      <c r="ES289" s="214" t="s">
        <v>25</v>
      </c>
      <c r="ET289" s="214"/>
      <c r="EU289" s="215">
        <v>60</v>
      </c>
      <c r="EV289" s="214" t="s">
        <v>25</v>
      </c>
      <c r="EW289" s="217"/>
      <c r="EX289" s="215">
        <v>65</v>
      </c>
      <c r="EY289" s="214" t="s">
        <v>25</v>
      </c>
      <c r="EZ289" s="214"/>
      <c r="FA289" s="215">
        <v>60</v>
      </c>
      <c r="FB289" s="214" t="s">
        <v>25</v>
      </c>
      <c r="FC289" s="214"/>
      <c r="FD289" s="215">
        <v>65</v>
      </c>
      <c r="FE289" s="214" t="s">
        <v>25</v>
      </c>
      <c r="FF289" s="214"/>
      <c r="FG289" s="215"/>
      <c r="FH289" s="214" t="s">
        <v>25</v>
      </c>
      <c r="FI289" s="214"/>
      <c r="FJ289" s="215">
        <v>65</v>
      </c>
      <c r="FK289" s="214" t="s">
        <v>25</v>
      </c>
      <c r="FL289" s="214"/>
      <c r="FM289" s="215">
        <v>65</v>
      </c>
      <c r="FN289" s="214" t="s">
        <v>25</v>
      </c>
      <c r="FO289" s="214"/>
      <c r="FP289" s="266"/>
      <c r="FQ289" s="267"/>
      <c r="FR289" s="267"/>
      <c r="FS289" s="266"/>
      <c r="FT289" s="267"/>
      <c r="FU289" s="267"/>
      <c r="FV289" s="266"/>
      <c r="FW289" s="267"/>
      <c r="FX289" s="267"/>
      <c r="FY289" s="266"/>
      <c r="FZ289" s="267"/>
      <c r="GA289" s="267"/>
      <c r="GB289" s="266"/>
      <c r="GC289" s="267"/>
      <c r="GD289" s="267"/>
      <c r="GE289" s="266"/>
      <c r="GF289" s="267"/>
      <c r="GG289" s="267"/>
      <c r="GH289" s="266"/>
      <c r="GI289" s="267"/>
      <c r="GJ289" s="267"/>
      <c r="GK289" s="266"/>
      <c r="GL289" s="267"/>
      <c r="GM289" s="267"/>
      <c r="GN289" s="266"/>
      <c r="GO289" s="267"/>
      <c r="GP289" s="267"/>
      <c r="GQ289" s="266"/>
      <c r="GR289" s="267"/>
      <c r="GS289" s="268"/>
      <c r="GT289" s="269"/>
      <c r="GU289" s="270"/>
      <c r="GV289" s="270"/>
      <c r="GW289" s="270"/>
      <c r="GX289" s="270"/>
      <c r="GY289" s="271"/>
      <c r="GZ289" s="269"/>
      <c r="HA289" s="272"/>
      <c r="HB289" s="272"/>
      <c r="HC289" s="270"/>
      <c r="HD289" s="270"/>
      <c r="HE289" s="270"/>
      <c r="HF289" s="269"/>
      <c r="HG289" s="272"/>
      <c r="HH289" s="272"/>
      <c r="HI289" s="272"/>
      <c r="HJ289" s="216"/>
      <c r="HK289" s="216"/>
      <c r="HL289" s="216"/>
      <c r="HM289" s="216"/>
      <c r="HN289" s="216"/>
      <c r="HO289" s="216"/>
      <c r="HP289" s="216"/>
      <c r="HQ289" s="216"/>
      <c r="HR289" s="216"/>
      <c r="HS289" s="216"/>
      <c r="HT289" s="216"/>
      <c r="HU289" s="216"/>
      <c r="HV289" s="216"/>
      <c r="HW289" s="216"/>
      <c r="HX289" s="94">
        <f t="shared" si="129"/>
        <v>70</v>
      </c>
      <c r="HY289" s="79"/>
      <c r="HZ289" s="273"/>
      <c r="IB289" s="91">
        <f>HX289*HZ289</f>
        <v>0</v>
      </c>
      <c r="IE289" s="31">
        <f t="shared" si="130"/>
        <v>70</v>
      </c>
      <c r="IF289" s="4"/>
      <c r="IG289" s="91"/>
      <c r="IH289" s="97">
        <f t="shared" si="131"/>
        <v>0</v>
      </c>
      <c r="II289" s="97">
        <f t="shared" ca="1" si="132"/>
        <v>0</v>
      </c>
      <c r="IJ289" s="4"/>
    </row>
    <row r="290" spans="1:244" s="243" customFormat="1" ht="17.45" hidden="1" customHeight="1">
      <c r="A290" s="146"/>
      <c r="B290" s="139" t="str">
        <f t="shared" si="128"/>
        <v>шт</v>
      </c>
      <c r="C290" s="218" t="s">
        <v>194</v>
      </c>
      <c r="D290" s="251"/>
      <c r="E290" s="252"/>
      <c r="F290" s="253"/>
      <c r="G290" s="253"/>
      <c r="H290" s="253"/>
      <c r="I290" s="253"/>
      <c r="J290" s="253"/>
      <c r="K290" s="254"/>
      <c r="L290" s="254"/>
      <c r="M290" s="254"/>
      <c r="N290" s="254"/>
      <c r="O290" s="255"/>
      <c r="P290" s="254"/>
      <c r="Q290" s="218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6"/>
      <c r="AU290" s="256"/>
      <c r="AV290" s="256"/>
      <c r="AW290" s="256"/>
      <c r="AX290" s="257"/>
      <c r="AY290" s="212"/>
      <c r="AZ290" s="258"/>
      <c r="BA290" s="219"/>
      <c r="BB290" s="25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19"/>
      <c r="BN290" s="219"/>
      <c r="BO290" s="219"/>
      <c r="BP290" s="219"/>
      <c r="BQ290" s="219"/>
      <c r="BR290" s="219"/>
      <c r="BS290" s="219"/>
      <c r="BT290" s="219"/>
      <c r="BU290" s="219"/>
      <c r="BV290" s="219"/>
      <c r="BW290" s="219"/>
      <c r="BX290" s="219"/>
      <c r="BY290" s="219"/>
      <c r="BZ290" s="219"/>
      <c r="CA290" s="219"/>
      <c r="CB290" s="219"/>
      <c r="CC290" s="260"/>
      <c r="CD290" s="261"/>
      <c r="CE290" s="261"/>
      <c r="CF290" s="261"/>
      <c r="CG290" s="261"/>
      <c r="CH290" s="261"/>
      <c r="CI290" s="213"/>
      <c r="CJ290" s="261"/>
      <c r="CK290" s="261"/>
      <c r="CL290" s="261"/>
      <c r="CM290" s="261"/>
      <c r="CN290" s="261"/>
      <c r="CO290" s="261"/>
      <c r="CP290" s="261"/>
      <c r="CQ290" s="261"/>
      <c r="CR290" s="261"/>
      <c r="CS290" s="261"/>
      <c r="CT290" s="261"/>
      <c r="CU290" s="261"/>
      <c r="CV290" s="261"/>
      <c r="CW290" s="261"/>
      <c r="CX290" s="261"/>
      <c r="CY290" s="261"/>
      <c r="CZ290" s="261"/>
      <c r="DA290" s="261"/>
      <c r="DB290" s="261"/>
      <c r="DC290" s="261"/>
      <c r="DD290" s="261"/>
      <c r="DE290" s="261"/>
      <c r="DF290" s="261"/>
      <c r="DG290" s="261"/>
      <c r="DH290" s="261"/>
      <c r="DI290" s="261"/>
      <c r="DJ290" s="262" t="s">
        <v>161</v>
      </c>
      <c r="DK290" s="261"/>
      <c r="DL290" s="261"/>
      <c r="DM290" s="261"/>
      <c r="DN290" s="261"/>
      <c r="DO290" s="261"/>
      <c r="DP290" s="261"/>
      <c r="DQ290" s="263"/>
      <c r="DR290" s="264"/>
      <c r="DS290" s="265"/>
      <c r="DT290" s="265"/>
      <c r="DU290" s="265"/>
      <c r="DV290" s="265"/>
      <c r="DW290" s="265"/>
      <c r="DX290" s="265"/>
      <c r="DY290" s="265"/>
      <c r="DZ290" s="265"/>
      <c r="EA290" s="265"/>
      <c r="EB290" s="265"/>
      <c r="EC290" s="265"/>
      <c r="ED290" s="265"/>
      <c r="EE290" s="265"/>
      <c r="EF290" s="265"/>
      <c r="EG290" s="265"/>
      <c r="EH290" s="265"/>
      <c r="EI290" s="265"/>
      <c r="EJ290" s="265"/>
      <c r="EK290" s="265"/>
      <c r="EL290" s="215">
        <v>45</v>
      </c>
      <c r="EM290" s="214" t="s">
        <v>25</v>
      </c>
      <c r="EN290" s="214"/>
      <c r="EO290" s="215"/>
      <c r="EP290" s="214" t="s">
        <v>25</v>
      </c>
      <c r="EQ290" s="217"/>
      <c r="ER290" s="215"/>
      <c r="ES290" s="214" t="s">
        <v>25</v>
      </c>
      <c r="ET290" s="214"/>
      <c r="EU290" s="215">
        <v>45</v>
      </c>
      <c r="EV290" s="214" t="s">
        <v>25</v>
      </c>
      <c r="EW290" s="217"/>
      <c r="EX290" s="215">
        <v>45</v>
      </c>
      <c r="EY290" s="214" t="s">
        <v>25</v>
      </c>
      <c r="EZ290" s="214"/>
      <c r="FA290" s="215">
        <v>45</v>
      </c>
      <c r="FB290" s="214" t="s">
        <v>25</v>
      </c>
      <c r="FC290" s="214"/>
      <c r="FD290" s="215">
        <v>45</v>
      </c>
      <c r="FE290" s="214" t="s">
        <v>25</v>
      </c>
      <c r="FF290" s="214"/>
      <c r="FG290" s="215"/>
      <c r="FH290" s="214" t="s">
        <v>25</v>
      </c>
      <c r="FI290" s="214"/>
      <c r="FJ290" s="215">
        <v>45</v>
      </c>
      <c r="FK290" s="214" t="s">
        <v>25</v>
      </c>
      <c r="FL290" s="214"/>
      <c r="FM290" s="215">
        <v>45</v>
      </c>
      <c r="FN290" s="214" t="s">
        <v>25</v>
      </c>
      <c r="FO290" s="214"/>
      <c r="FP290" s="266"/>
      <c r="FQ290" s="267"/>
      <c r="FR290" s="267"/>
      <c r="FS290" s="266"/>
      <c r="FT290" s="267"/>
      <c r="FU290" s="267"/>
      <c r="FV290" s="266"/>
      <c r="FW290" s="267"/>
      <c r="FX290" s="267"/>
      <c r="FY290" s="266"/>
      <c r="FZ290" s="267"/>
      <c r="GA290" s="267"/>
      <c r="GB290" s="266"/>
      <c r="GC290" s="267"/>
      <c r="GD290" s="267"/>
      <c r="GE290" s="266"/>
      <c r="GF290" s="267"/>
      <c r="GG290" s="267"/>
      <c r="GH290" s="266"/>
      <c r="GI290" s="267"/>
      <c r="GJ290" s="267"/>
      <c r="GK290" s="266"/>
      <c r="GL290" s="267"/>
      <c r="GM290" s="267"/>
      <c r="GN290" s="266"/>
      <c r="GO290" s="267"/>
      <c r="GP290" s="267"/>
      <c r="GQ290" s="266"/>
      <c r="GR290" s="267"/>
      <c r="GS290" s="268"/>
      <c r="GT290" s="269"/>
      <c r="GU290" s="270"/>
      <c r="GV290" s="270"/>
      <c r="GW290" s="270"/>
      <c r="GX290" s="270"/>
      <c r="GY290" s="271"/>
      <c r="GZ290" s="269"/>
      <c r="HA290" s="272"/>
      <c r="HB290" s="272"/>
      <c r="HC290" s="270"/>
      <c r="HD290" s="270"/>
      <c r="HE290" s="270"/>
      <c r="HF290" s="269"/>
      <c r="HG290" s="272"/>
      <c r="HH290" s="272"/>
      <c r="HI290" s="272"/>
      <c r="HJ290" s="216"/>
      <c r="HK290" s="216"/>
      <c r="HL290" s="216"/>
      <c r="HM290" s="216"/>
      <c r="HN290" s="216"/>
      <c r="HO290" s="216"/>
      <c r="HP290" s="216"/>
      <c r="HQ290" s="216"/>
      <c r="HR290" s="216"/>
      <c r="HS290" s="216"/>
      <c r="HT290" s="216"/>
      <c r="HU290" s="216"/>
      <c r="HV290" s="216"/>
      <c r="HW290" s="216"/>
      <c r="HX290" s="94">
        <f t="shared" si="129"/>
        <v>45</v>
      </c>
      <c r="HY290" s="79"/>
      <c r="HZ290" s="273"/>
      <c r="IB290" s="91">
        <f t="shared" si="127"/>
        <v>0</v>
      </c>
      <c r="IE290" s="31">
        <f t="shared" si="130"/>
        <v>45</v>
      </c>
      <c r="IF290" s="4"/>
      <c r="IG290" s="91"/>
      <c r="IH290" s="97">
        <f t="shared" si="131"/>
        <v>0</v>
      </c>
      <c r="II290" s="97">
        <f t="shared" ca="1" si="132"/>
        <v>0</v>
      </c>
      <c r="IJ290" s="4"/>
    </row>
    <row r="291" spans="1:244" s="243" customFormat="1" ht="17.45" hidden="1" customHeight="1">
      <c r="A291" s="146"/>
      <c r="B291" s="139">
        <f t="shared" si="128"/>
        <v>0</v>
      </c>
      <c r="C291" s="218"/>
      <c r="D291" s="251"/>
      <c r="E291" s="252"/>
      <c r="F291" s="253"/>
      <c r="G291" s="253"/>
      <c r="H291" s="253"/>
      <c r="I291" s="253"/>
      <c r="J291" s="253"/>
      <c r="K291" s="254"/>
      <c r="L291" s="254"/>
      <c r="M291" s="254"/>
      <c r="N291" s="254"/>
      <c r="O291" s="255"/>
      <c r="P291" s="254"/>
      <c r="Q291" s="218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6"/>
      <c r="AU291" s="256"/>
      <c r="AV291" s="256"/>
      <c r="AW291" s="256"/>
      <c r="AX291" s="257"/>
      <c r="AY291" s="212"/>
      <c r="AZ291" s="258"/>
      <c r="BA291" s="219"/>
      <c r="BB291" s="259"/>
      <c r="BC291" s="219"/>
      <c r="BD291" s="219"/>
      <c r="BE291" s="219"/>
      <c r="BF291" s="219"/>
      <c r="BG291" s="219"/>
      <c r="BH291" s="219"/>
      <c r="BI291" s="219"/>
      <c r="BJ291" s="219"/>
      <c r="BK291" s="219"/>
      <c r="BL291" s="219"/>
      <c r="BM291" s="219"/>
      <c r="BN291" s="219"/>
      <c r="BO291" s="219"/>
      <c r="BP291" s="219"/>
      <c r="BQ291" s="219"/>
      <c r="BR291" s="219"/>
      <c r="BS291" s="219"/>
      <c r="BT291" s="219"/>
      <c r="BU291" s="219"/>
      <c r="BV291" s="219"/>
      <c r="BW291" s="219"/>
      <c r="BX291" s="219"/>
      <c r="BY291" s="219"/>
      <c r="BZ291" s="219"/>
      <c r="CA291" s="219"/>
      <c r="CB291" s="219"/>
      <c r="CC291" s="260"/>
      <c r="CD291" s="261"/>
      <c r="CE291" s="261"/>
      <c r="CF291" s="261"/>
      <c r="CG291" s="261"/>
      <c r="CH291" s="261"/>
      <c r="CI291" s="213"/>
      <c r="CJ291" s="261"/>
      <c r="CK291" s="261"/>
      <c r="CL291" s="261"/>
      <c r="CM291" s="261"/>
      <c r="CN291" s="261"/>
      <c r="CO291" s="261"/>
      <c r="CP291" s="261"/>
      <c r="CQ291" s="261"/>
      <c r="CR291" s="261"/>
      <c r="CS291" s="261"/>
      <c r="CT291" s="261"/>
      <c r="CU291" s="261"/>
      <c r="CV291" s="261"/>
      <c r="CW291" s="261"/>
      <c r="CX291" s="261"/>
      <c r="CY291" s="261"/>
      <c r="CZ291" s="261"/>
      <c r="DA291" s="261"/>
      <c r="DB291" s="261"/>
      <c r="DC291" s="261"/>
      <c r="DD291" s="261"/>
      <c r="DE291" s="261"/>
      <c r="DF291" s="261"/>
      <c r="DG291" s="261"/>
      <c r="DH291" s="261"/>
      <c r="DI291" s="261"/>
      <c r="DJ291" s="262"/>
      <c r="DK291" s="261"/>
      <c r="DL291" s="261"/>
      <c r="DM291" s="261"/>
      <c r="DN291" s="261"/>
      <c r="DO291" s="261"/>
      <c r="DP291" s="261"/>
      <c r="DQ291" s="263"/>
      <c r="DR291" s="264"/>
      <c r="DS291" s="265"/>
      <c r="DT291" s="265"/>
      <c r="DU291" s="265"/>
      <c r="DV291" s="265"/>
      <c r="DW291" s="265"/>
      <c r="DX291" s="265"/>
      <c r="DY291" s="265"/>
      <c r="DZ291" s="265"/>
      <c r="EA291" s="265"/>
      <c r="EB291" s="265"/>
      <c r="EC291" s="265"/>
      <c r="ED291" s="265"/>
      <c r="EE291" s="265"/>
      <c r="EF291" s="265"/>
      <c r="EG291" s="265"/>
      <c r="EH291" s="265"/>
      <c r="EI291" s="265"/>
      <c r="EJ291" s="265"/>
      <c r="EK291" s="265"/>
      <c r="EL291" s="215"/>
      <c r="EM291" s="214"/>
      <c r="EN291" s="214"/>
      <c r="EO291" s="215"/>
      <c r="EP291" s="214"/>
      <c r="EQ291" s="217"/>
      <c r="ER291" s="215"/>
      <c r="ES291" s="214"/>
      <c r="ET291" s="214"/>
      <c r="EU291" s="215"/>
      <c r="EV291" s="214"/>
      <c r="EW291" s="217"/>
      <c r="EX291" s="215"/>
      <c r="EY291" s="214"/>
      <c r="EZ291" s="214"/>
      <c r="FA291" s="215"/>
      <c r="FB291" s="214"/>
      <c r="FC291" s="214"/>
      <c r="FD291" s="215"/>
      <c r="FE291" s="214"/>
      <c r="FF291" s="214"/>
      <c r="FG291" s="215"/>
      <c r="FH291" s="214"/>
      <c r="FI291" s="214"/>
      <c r="FJ291" s="215"/>
      <c r="FK291" s="214"/>
      <c r="FL291" s="214"/>
      <c r="FM291" s="215"/>
      <c r="FN291" s="214"/>
      <c r="FO291" s="214"/>
      <c r="FP291" s="266"/>
      <c r="FQ291" s="267"/>
      <c r="FR291" s="267"/>
      <c r="FS291" s="266"/>
      <c r="FT291" s="267"/>
      <c r="FU291" s="267"/>
      <c r="FV291" s="266"/>
      <c r="FW291" s="267"/>
      <c r="FX291" s="267"/>
      <c r="FY291" s="266"/>
      <c r="FZ291" s="267"/>
      <c r="GA291" s="267"/>
      <c r="GB291" s="266"/>
      <c r="GC291" s="267"/>
      <c r="GD291" s="267"/>
      <c r="GE291" s="266"/>
      <c r="GF291" s="267"/>
      <c r="GG291" s="267"/>
      <c r="GH291" s="266"/>
      <c r="GI291" s="267"/>
      <c r="GJ291" s="267"/>
      <c r="GK291" s="266"/>
      <c r="GL291" s="267"/>
      <c r="GM291" s="267"/>
      <c r="GN291" s="266"/>
      <c r="GO291" s="267"/>
      <c r="GP291" s="267"/>
      <c r="GQ291" s="266"/>
      <c r="GR291" s="267"/>
      <c r="GS291" s="268"/>
      <c r="GT291" s="269"/>
      <c r="GU291" s="270"/>
      <c r="GV291" s="270"/>
      <c r="GW291" s="270"/>
      <c r="GX291" s="270"/>
      <c r="GY291" s="271"/>
      <c r="GZ291" s="269"/>
      <c r="HA291" s="272"/>
      <c r="HB291" s="272"/>
      <c r="HC291" s="270"/>
      <c r="HD291" s="270"/>
      <c r="HE291" s="270"/>
      <c r="HF291" s="269"/>
      <c r="HG291" s="272"/>
      <c r="HH291" s="272"/>
      <c r="HI291" s="272"/>
      <c r="HJ291" s="216"/>
      <c r="HK291" s="216"/>
      <c r="HL291" s="216"/>
      <c r="HM291" s="216"/>
      <c r="HN291" s="216"/>
      <c r="HO291" s="216"/>
      <c r="HP291" s="216"/>
      <c r="HQ291" s="216"/>
      <c r="HR291" s="216"/>
      <c r="HS291" s="216"/>
      <c r="HT291" s="216"/>
      <c r="HU291" s="216"/>
      <c r="HV291" s="216"/>
      <c r="HW291" s="216"/>
      <c r="HX291" s="94">
        <f t="shared" si="129"/>
        <v>0</v>
      </c>
      <c r="HY291" s="79"/>
      <c r="HZ291" s="273"/>
      <c r="IB291" s="91">
        <f t="shared" si="127"/>
        <v>0</v>
      </c>
      <c r="IE291" s="31">
        <f t="shared" si="130"/>
        <v>0</v>
      </c>
      <c r="IF291" s="4"/>
      <c r="IG291" s="91"/>
      <c r="IH291" s="97">
        <f t="shared" si="131"/>
        <v>0</v>
      </c>
      <c r="II291" s="97">
        <f t="shared" ca="1" si="132"/>
        <v>0</v>
      </c>
      <c r="IJ291" s="4"/>
    </row>
    <row r="292" spans="1:244" s="243" customFormat="1" ht="17.45" hidden="1" customHeight="1">
      <c r="A292" s="146"/>
      <c r="B292" s="139">
        <f t="shared" si="128"/>
        <v>0</v>
      </c>
      <c r="C292" s="218"/>
      <c r="D292" s="251"/>
      <c r="E292" s="252"/>
      <c r="F292" s="253"/>
      <c r="G292" s="253"/>
      <c r="H292" s="253"/>
      <c r="I292" s="253"/>
      <c r="J292" s="253"/>
      <c r="K292" s="254"/>
      <c r="L292" s="254"/>
      <c r="M292" s="254"/>
      <c r="N292" s="254"/>
      <c r="O292" s="255"/>
      <c r="P292" s="254"/>
      <c r="Q292" s="218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6"/>
      <c r="AU292" s="256"/>
      <c r="AV292" s="256"/>
      <c r="AW292" s="256"/>
      <c r="AX292" s="257"/>
      <c r="AY292" s="212"/>
      <c r="AZ292" s="258"/>
      <c r="BA292" s="219"/>
      <c r="BB292" s="259"/>
      <c r="BC292" s="219"/>
      <c r="BD292" s="219"/>
      <c r="BE292" s="21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19"/>
      <c r="BW292" s="219"/>
      <c r="BX292" s="219"/>
      <c r="BY292" s="219"/>
      <c r="BZ292" s="219"/>
      <c r="CA292" s="219"/>
      <c r="CB292" s="219"/>
      <c r="CC292" s="260"/>
      <c r="CD292" s="261"/>
      <c r="CE292" s="261"/>
      <c r="CF292" s="261"/>
      <c r="CG292" s="261"/>
      <c r="CH292" s="261"/>
      <c r="CI292" s="213"/>
      <c r="CJ292" s="261"/>
      <c r="CK292" s="261"/>
      <c r="CL292" s="261"/>
      <c r="CM292" s="261"/>
      <c r="CN292" s="261"/>
      <c r="CO292" s="261"/>
      <c r="CP292" s="261"/>
      <c r="CQ292" s="261"/>
      <c r="CR292" s="261"/>
      <c r="CS292" s="261"/>
      <c r="CT292" s="261"/>
      <c r="CU292" s="261"/>
      <c r="CV292" s="261"/>
      <c r="CW292" s="261"/>
      <c r="CX292" s="261"/>
      <c r="CY292" s="261"/>
      <c r="CZ292" s="261"/>
      <c r="DA292" s="261"/>
      <c r="DB292" s="261"/>
      <c r="DC292" s="261"/>
      <c r="DD292" s="261"/>
      <c r="DE292" s="261"/>
      <c r="DF292" s="261"/>
      <c r="DG292" s="261"/>
      <c r="DH292" s="261"/>
      <c r="DI292" s="261"/>
      <c r="DJ292" s="262"/>
      <c r="DK292" s="261"/>
      <c r="DL292" s="261"/>
      <c r="DM292" s="261"/>
      <c r="DN292" s="261"/>
      <c r="DO292" s="261"/>
      <c r="DP292" s="261"/>
      <c r="DQ292" s="263"/>
      <c r="DR292" s="264"/>
      <c r="DS292" s="265"/>
      <c r="DT292" s="265"/>
      <c r="DU292" s="265"/>
      <c r="DV292" s="265"/>
      <c r="DW292" s="265"/>
      <c r="DX292" s="265"/>
      <c r="DY292" s="265"/>
      <c r="DZ292" s="265"/>
      <c r="EA292" s="265"/>
      <c r="EB292" s="265"/>
      <c r="EC292" s="265"/>
      <c r="ED292" s="265"/>
      <c r="EE292" s="265"/>
      <c r="EF292" s="265"/>
      <c r="EG292" s="265"/>
      <c r="EH292" s="265"/>
      <c r="EI292" s="265"/>
      <c r="EJ292" s="265"/>
      <c r="EK292" s="265"/>
      <c r="EL292" s="215"/>
      <c r="EM292" s="214"/>
      <c r="EN292" s="214"/>
      <c r="EO292" s="215"/>
      <c r="EP292" s="214"/>
      <c r="EQ292" s="217"/>
      <c r="ER292" s="215"/>
      <c r="ES292" s="214"/>
      <c r="ET292" s="214"/>
      <c r="EU292" s="215"/>
      <c r="EV292" s="214"/>
      <c r="EW292" s="217"/>
      <c r="EX292" s="215"/>
      <c r="EY292" s="214"/>
      <c r="EZ292" s="214"/>
      <c r="FA292" s="215"/>
      <c r="FB292" s="214"/>
      <c r="FC292" s="214"/>
      <c r="FD292" s="215"/>
      <c r="FE292" s="214"/>
      <c r="FF292" s="214"/>
      <c r="FG292" s="215"/>
      <c r="FH292" s="214"/>
      <c r="FI292" s="214"/>
      <c r="FJ292" s="215"/>
      <c r="FK292" s="214"/>
      <c r="FL292" s="214"/>
      <c r="FM292" s="215"/>
      <c r="FN292" s="214"/>
      <c r="FO292" s="214"/>
      <c r="FP292" s="266"/>
      <c r="FQ292" s="267"/>
      <c r="FR292" s="267"/>
      <c r="FS292" s="266"/>
      <c r="FT292" s="267"/>
      <c r="FU292" s="267"/>
      <c r="FV292" s="266"/>
      <c r="FW292" s="267"/>
      <c r="FX292" s="267"/>
      <c r="FY292" s="266"/>
      <c r="FZ292" s="267"/>
      <c r="GA292" s="267"/>
      <c r="GB292" s="266"/>
      <c r="GC292" s="267"/>
      <c r="GD292" s="267"/>
      <c r="GE292" s="266"/>
      <c r="GF292" s="267"/>
      <c r="GG292" s="267"/>
      <c r="GH292" s="266"/>
      <c r="GI292" s="267"/>
      <c r="GJ292" s="267"/>
      <c r="GK292" s="266"/>
      <c r="GL292" s="267"/>
      <c r="GM292" s="267"/>
      <c r="GN292" s="266"/>
      <c r="GO292" s="267"/>
      <c r="GP292" s="267"/>
      <c r="GQ292" s="266"/>
      <c r="GR292" s="267"/>
      <c r="GS292" s="268"/>
      <c r="GT292" s="269"/>
      <c r="GU292" s="270"/>
      <c r="GV292" s="270"/>
      <c r="GW292" s="270"/>
      <c r="GX292" s="270"/>
      <c r="GY292" s="271"/>
      <c r="GZ292" s="269"/>
      <c r="HA292" s="272"/>
      <c r="HB292" s="272"/>
      <c r="HC292" s="270"/>
      <c r="HD292" s="270"/>
      <c r="HE292" s="270"/>
      <c r="HF292" s="269"/>
      <c r="HG292" s="272"/>
      <c r="HH292" s="272"/>
      <c r="HI292" s="272"/>
      <c r="HJ292" s="216"/>
      <c r="HK292" s="216"/>
      <c r="HL292" s="216"/>
      <c r="HM292" s="216"/>
      <c r="HN292" s="216"/>
      <c r="HO292" s="216"/>
      <c r="HP292" s="216"/>
      <c r="HQ292" s="216"/>
      <c r="HR292" s="216"/>
      <c r="HS292" s="216"/>
      <c r="HT292" s="216"/>
      <c r="HU292" s="216"/>
      <c r="HV292" s="216"/>
      <c r="HW292" s="216"/>
      <c r="HX292" s="94">
        <f t="shared" si="129"/>
        <v>0</v>
      </c>
      <c r="HY292" s="79"/>
      <c r="HZ292" s="273"/>
      <c r="IB292" s="91">
        <f t="shared" si="127"/>
        <v>0</v>
      </c>
      <c r="IE292" s="31">
        <f t="shared" si="130"/>
        <v>0</v>
      </c>
      <c r="IF292" s="4"/>
      <c r="IG292" s="91"/>
      <c r="IH292" s="97">
        <f t="shared" si="131"/>
        <v>0</v>
      </c>
      <c r="II292" s="97">
        <f t="shared" ca="1" si="132"/>
        <v>0</v>
      </c>
      <c r="IJ292" s="4"/>
    </row>
    <row r="293" spans="1:244" s="243" customFormat="1" ht="17.45" hidden="1" customHeight="1">
      <c r="A293" s="146"/>
      <c r="B293" s="139">
        <f t="shared" si="128"/>
        <v>0</v>
      </c>
      <c r="C293" s="218"/>
      <c r="D293" s="251"/>
      <c r="E293" s="252"/>
      <c r="F293" s="253"/>
      <c r="G293" s="253"/>
      <c r="H293" s="253"/>
      <c r="I293" s="253"/>
      <c r="J293" s="253"/>
      <c r="K293" s="254"/>
      <c r="L293" s="254"/>
      <c r="M293" s="254"/>
      <c r="N293" s="254"/>
      <c r="O293" s="255"/>
      <c r="P293" s="254"/>
      <c r="Q293" s="218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6"/>
      <c r="AU293" s="256"/>
      <c r="AV293" s="256"/>
      <c r="AW293" s="256"/>
      <c r="AX293" s="257"/>
      <c r="AY293" s="212"/>
      <c r="AZ293" s="258"/>
      <c r="BA293" s="219"/>
      <c r="BB293" s="259"/>
      <c r="BC293" s="219"/>
      <c r="BD293" s="219"/>
      <c r="BE293" s="219"/>
      <c r="BF293" s="219"/>
      <c r="BG293" s="219"/>
      <c r="BH293" s="219"/>
      <c r="BI293" s="219"/>
      <c r="BJ293" s="219"/>
      <c r="BK293" s="219"/>
      <c r="BL293" s="219"/>
      <c r="BM293" s="219"/>
      <c r="BN293" s="219"/>
      <c r="BO293" s="219"/>
      <c r="BP293" s="219"/>
      <c r="BQ293" s="219"/>
      <c r="BR293" s="219"/>
      <c r="BS293" s="219"/>
      <c r="BT293" s="219"/>
      <c r="BU293" s="219"/>
      <c r="BV293" s="219"/>
      <c r="BW293" s="219"/>
      <c r="BX293" s="219"/>
      <c r="BY293" s="219"/>
      <c r="BZ293" s="219"/>
      <c r="CA293" s="219"/>
      <c r="CB293" s="219"/>
      <c r="CC293" s="260"/>
      <c r="CD293" s="261"/>
      <c r="CE293" s="261"/>
      <c r="CF293" s="261"/>
      <c r="CG293" s="261"/>
      <c r="CH293" s="261"/>
      <c r="CI293" s="213"/>
      <c r="CJ293" s="261"/>
      <c r="CK293" s="261"/>
      <c r="CL293" s="261"/>
      <c r="CM293" s="261"/>
      <c r="CN293" s="261"/>
      <c r="CO293" s="261"/>
      <c r="CP293" s="261"/>
      <c r="CQ293" s="261"/>
      <c r="CR293" s="261"/>
      <c r="CS293" s="261"/>
      <c r="CT293" s="261"/>
      <c r="CU293" s="261"/>
      <c r="CV293" s="261"/>
      <c r="CW293" s="261"/>
      <c r="CX293" s="261"/>
      <c r="CY293" s="261"/>
      <c r="CZ293" s="261"/>
      <c r="DA293" s="261"/>
      <c r="DB293" s="261"/>
      <c r="DC293" s="261"/>
      <c r="DD293" s="261"/>
      <c r="DE293" s="261"/>
      <c r="DF293" s="261"/>
      <c r="DG293" s="261"/>
      <c r="DH293" s="261"/>
      <c r="DI293" s="261"/>
      <c r="DJ293" s="262"/>
      <c r="DK293" s="261"/>
      <c r="DL293" s="261"/>
      <c r="DM293" s="261"/>
      <c r="DN293" s="261"/>
      <c r="DO293" s="261"/>
      <c r="DP293" s="261"/>
      <c r="DQ293" s="263"/>
      <c r="DR293" s="264"/>
      <c r="DS293" s="265"/>
      <c r="DT293" s="265"/>
      <c r="DU293" s="265"/>
      <c r="DV293" s="265"/>
      <c r="DW293" s="265"/>
      <c r="DX293" s="265"/>
      <c r="DY293" s="265"/>
      <c r="DZ293" s="265"/>
      <c r="EA293" s="265"/>
      <c r="EB293" s="265"/>
      <c r="EC293" s="265"/>
      <c r="ED293" s="265"/>
      <c r="EE293" s="265"/>
      <c r="EF293" s="265"/>
      <c r="EG293" s="265"/>
      <c r="EH293" s="265"/>
      <c r="EI293" s="265"/>
      <c r="EJ293" s="265"/>
      <c r="EK293" s="265"/>
      <c r="EL293" s="215"/>
      <c r="EM293" s="214"/>
      <c r="EN293" s="214"/>
      <c r="EO293" s="215"/>
      <c r="EP293" s="214"/>
      <c r="EQ293" s="217"/>
      <c r="ER293" s="215"/>
      <c r="ES293" s="214"/>
      <c r="ET293" s="214"/>
      <c r="EU293" s="215"/>
      <c r="EV293" s="214"/>
      <c r="EW293" s="217"/>
      <c r="EX293" s="215"/>
      <c r="EY293" s="214"/>
      <c r="EZ293" s="214"/>
      <c r="FA293" s="215"/>
      <c r="FB293" s="214"/>
      <c r="FC293" s="214"/>
      <c r="FD293" s="215"/>
      <c r="FE293" s="214"/>
      <c r="FF293" s="214"/>
      <c r="FG293" s="215"/>
      <c r="FH293" s="214"/>
      <c r="FI293" s="214"/>
      <c r="FJ293" s="215"/>
      <c r="FK293" s="214"/>
      <c r="FL293" s="214"/>
      <c r="FM293" s="215"/>
      <c r="FN293" s="214"/>
      <c r="FO293" s="214"/>
      <c r="FP293" s="266"/>
      <c r="FQ293" s="267"/>
      <c r="FR293" s="267"/>
      <c r="FS293" s="266"/>
      <c r="FT293" s="267"/>
      <c r="FU293" s="267"/>
      <c r="FV293" s="266"/>
      <c r="FW293" s="267"/>
      <c r="FX293" s="267"/>
      <c r="FY293" s="266"/>
      <c r="FZ293" s="267"/>
      <c r="GA293" s="267"/>
      <c r="GB293" s="266"/>
      <c r="GC293" s="267"/>
      <c r="GD293" s="267"/>
      <c r="GE293" s="266"/>
      <c r="GF293" s="267"/>
      <c r="GG293" s="267"/>
      <c r="GH293" s="266"/>
      <c r="GI293" s="267"/>
      <c r="GJ293" s="267"/>
      <c r="GK293" s="266"/>
      <c r="GL293" s="267"/>
      <c r="GM293" s="267"/>
      <c r="GN293" s="266"/>
      <c r="GO293" s="267"/>
      <c r="GP293" s="267"/>
      <c r="GQ293" s="266"/>
      <c r="GR293" s="267"/>
      <c r="GS293" s="268"/>
      <c r="GT293" s="269"/>
      <c r="GU293" s="270"/>
      <c r="GV293" s="270"/>
      <c r="GW293" s="270"/>
      <c r="GX293" s="270"/>
      <c r="GY293" s="271"/>
      <c r="GZ293" s="269"/>
      <c r="HA293" s="272"/>
      <c r="HB293" s="272"/>
      <c r="HC293" s="270"/>
      <c r="HD293" s="270"/>
      <c r="HE293" s="270"/>
      <c r="HF293" s="269"/>
      <c r="HG293" s="272"/>
      <c r="HH293" s="272"/>
      <c r="HI293" s="272"/>
      <c r="HJ293" s="216"/>
      <c r="HK293" s="216"/>
      <c r="HL293" s="216"/>
      <c r="HM293" s="216"/>
      <c r="HN293" s="216"/>
      <c r="HO293" s="216"/>
      <c r="HP293" s="216"/>
      <c r="HQ293" s="216"/>
      <c r="HR293" s="216"/>
      <c r="HS293" s="216"/>
      <c r="HT293" s="216"/>
      <c r="HU293" s="216"/>
      <c r="HV293" s="216"/>
      <c r="HW293" s="216"/>
      <c r="HX293" s="94">
        <f t="shared" si="129"/>
        <v>0</v>
      </c>
      <c r="HY293" s="79"/>
      <c r="HZ293" s="273"/>
      <c r="IB293" s="91">
        <f t="shared" si="127"/>
        <v>0</v>
      </c>
      <c r="IE293" s="31">
        <f t="shared" si="130"/>
        <v>0</v>
      </c>
      <c r="IF293" s="4"/>
      <c r="IG293" s="91"/>
      <c r="IH293" s="97">
        <f t="shared" si="131"/>
        <v>0</v>
      </c>
      <c r="II293" s="97">
        <f t="shared" ca="1" si="132"/>
        <v>0</v>
      </c>
      <c r="IJ293" s="4"/>
    </row>
    <row r="294" spans="1:244" s="243" customFormat="1" ht="17.45" hidden="1" customHeight="1">
      <c r="A294" s="146"/>
      <c r="B294" s="139">
        <f t="shared" si="128"/>
        <v>0</v>
      </c>
      <c r="C294" s="218"/>
      <c r="D294" s="251"/>
      <c r="E294" s="252"/>
      <c r="F294" s="253"/>
      <c r="G294" s="253"/>
      <c r="H294" s="253"/>
      <c r="I294" s="253"/>
      <c r="J294" s="253"/>
      <c r="K294" s="254"/>
      <c r="L294" s="254"/>
      <c r="M294" s="254"/>
      <c r="N294" s="254"/>
      <c r="O294" s="255"/>
      <c r="P294" s="254"/>
      <c r="Q294" s="218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6"/>
      <c r="AU294" s="256"/>
      <c r="AV294" s="256"/>
      <c r="AW294" s="256"/>
      <c r="AX294" s="257"/>
      <c r="AY294" s="212"/>
      <c r="AZ294" s="258"/>
      <c r="BA294" s="219"/>
      <c r="BB294" s="259"/>
      <c r="BC294" s="219"/>
      <c r="BD294" s="219"/>
      <c r="BE294" s="219"/>
      <c r="BF294" s="219"/>
      <c r="BG294" s="219"/>
      <c r="BH294" s="219"/>
      <c r="BI294" s="219"/>
      <c r="BJ294" s="219"/>
      <c r="BK294" s="219"/>
      <c r="BL294" s="219"/>
      <c r="BM294" s="219"/>
      <c r="BN294" s="219"/>
      <c r="BO294" s="219"/>
      <c r="BP294" s="219"/>
      <c r="BQ294" s="219"/>
      <c r="BR294" s="219"/>
      <c r="BS294" s="219"/>
      <c r="BT294" s="219"/>
      <c r="BU294" s="219"/>
      <c r="BV294" s="219"/>
      <c r="BW294" s="219"/>
      <c r="BX294" s="219"/>
      <c r="BY294" s="219"/>
      <c r="BZ294" s="219"/>
      <c r="CA294" s="219"/>
      <c r="CB294" s="219"/>
      <c r="CC294" s="260"/>
      <c r="CD294" s="261"/>
      <c r="CE294" s="261"/>
      <c r="CF294" s="261"/>
      <c r="CG294" s="261"/>
      <c r="CH294" s="261"/>
      <c r="CI294" s="213"/>
      <c r="CJ294" s="261"/>
      <c r="CK294" s="261"/>
      <c r="CL294" s="261"/>
      <c r="CM294" s="261"/>
      <c r="CN294" s="261"/>
      <c r="CO294" s="261"/>
      <c r="CP294" s="261"/>
      <c r="CQ294" s="261"/>
      <c r="CR294" s="261"/>
      <c r="CS294" s="261"/>
      <c r="CT294" s="261"/>
      <c r="CU294" s="261"/>
      <c r="CV294" s="261"/>
      <c r="CW294" s="261"/>
      <c r="CX294" s="261"/>
      <c r="CY294" s="261"/>
      <c r="CZ294" s="261"/>
      <c r="DA294" s="261"/>
      <c r="DB294" s="261"/>
      <c r="DC294" s="261"/>
      <c r="DD294" s="261"/>
      <c r="DE294" s="261"/>
      <c r="DF294" s="261"/>
      <c r="DG294" s="261"/>
      <c r="DH294" s="261"/>
      <c r="DI294" s="261"/>
      <c r="DJ294" s="262"/>
      <c r="DK294" s="261"/>
      <c r="DL294" s="261"/>
      <c r="DM294" s="261"/>
      <c r="DN294" s="261"/>
      <c r="DO294" s="261"/>
      <c r="DP294" s="261"/>
      <c r="DQ294" s="263"/>
      <c r="DR294" s="264"/>
      <c r="DS294" s="265"/>
      <c r="DT294" s="265"/>
      <c r="DU294" s="265"/>
      <c r="DV294" s="265"/>
      <c r="DW294" s="265"/>
      <c r="DX294" s="265"/>
      <c r="DY294" s="265"/>
      <c r="DZ294" s="265"/>
      <c r="EA294" s="265"/>
      <c r="EB294" s="265"/>
      <c r="EC294" s="265"/>
      <c r="ED294" s="265"/>
      <c r="EE294" s="265"/>
      <c r="EF294" s="265"/>
      <c r="EG294" s="265"/>
      <c r="EH294" s="265"/>
      <c r="EI294" s="265"/>
      <c r="EJ294" s="265"/>
      <c r="EK294" s="265"/>
      <c r="EL294" s="215"/>
      <c r="EM294" s="214"/>
      <c r="EN294" s="214"/>
      <c r="EO294" s="215"/>
      <c r="EP294" s="214"/>
      <c r="EQ294" s="217"/>
      <c r="ER294" s="215"/>
      <c r="ES294" s="214"/>
      <c r="ET294" s="214"/>
      <c r="EU294" s="215"/>
      <c r="EV294" s="214"/>
      <c r="EW294" s="217"/>
      <c r="EX294" s="215"/>
      <c r="EY294" s="214"/>
      <c r="EZ294" s="214"/>
      <c r="FA294" s="215"/>
      <c r="FB294" s="214"/>
      <c r="FC294" s="214"/>
      <c r="FD294" s="215"/>
      <c r="FE294" s="214"/>
      <c r="FF294" s="214"/>
      <c r="FG294" s="215"/>
      <c r="FH294" s="214"/>
      <c r="FI294" s="214"/>
      <c r="FJ294" s="215"/>
      <c r="FK294" s="214"/>
      <c r="FL294" s="214"/>
      <c r="FM294" s="215"/>
      <c r="FN294" s="214"/>
      <c r="FO294" s="214"/>
      <c r="FP294" s="266"/>
      <c r="FQ294" s="267"/>
      <c r="FR294" s="267"/>
      <c r="FS294" s="266"/>
      <c r="FT294" s="267"/>
      <c r="FU294" s="267"/>
      <c r="FV294" s="266"/>
      <c r="FW294" s="267"/>
      <c r="FX294" s="267"/>
      <c r="FY294" s="266"/>
      <c r="FZ294" s="267"/>
      <c r="GA294" s="267"/>
      <c r="GB294" s="266"/>
      <c r="GC294" s="267"/>
      <c r="GD294" s="267"/>
      <c r="GE294" s="266"/>
      <c r="GF294" s="267"/>
      <c r="GG294" s="267"/>
      <c r="GH294" s="266"/>
      <c r="GI294" s="267"/>
      <c r="GJ294" s="267"/>
      <c r="GK294" s="266"/>
      <c r="GL294" s="267"/>
      <c r="GM294" s="267"/>
      <c r="GN294" s="266"/>
      <c r="GO294" s="267"/>
      <c r="GP294" s="267"/>
      <c r="GQ294" s="266"/>
      <c r="GR294" s="267"/>
      <c r="GS294" s="268"/>
      <c r="GT294" s="269"/>
      <c r="GU294" s="270"/>
      <c r="GV294" s="270"/>
      <c r="GW294" s="270"/>
      <c r="GX294" s="270"/>
      <c r="GY294" s="271"/>
      <c r="GZ294" s="269"/>
      <c r="HA294" s="272"/>
      <c r="HB294" s="272"/>
      <c r="HC294" s="270"/>
      <c r="HD294" s="270"/>
      <c r="HE294" s="270"/>
      <c r="HF294" s="269"/>
      <c r="HG294" s="272"/>
      <c r="HH294" s="272"/>
      <c r="HI294" s="272"/>
      <c r="HJ294" s="216"/>
      <c r="HK294" s="216"/>
      <c r="HL294" s="216"/>
      <c r="HM294" s="216"/>
      <c r="HN294" s="216"/>
      <c r="HO294" s="216"/>
      <c r="HP294" s="216"/>
      <c r="HQ294" s="216"/>
      <c r="HR294" s="216"/>
      <c r="HS294" s="216"/>
      <c r="HT294" s="216"/>
      <c r="HU294" s="216"/>
      <c r="HV294" s="216"/>
      <c r="HW294" s="216"/>
      <c r="HX294" s="94">
        <f t="shared" si="129"/>
        <v>0</v>
      </c>
      <c r="HY294" s="79"/>
      <c r="HZ294" s="273"/>
      <c r="IB294" s="91">
        <f t="shared" si="127"/>
        <v>0</v>
      </c>
      <c r="IE294" s="31">
        <f t="shared" si="130"/>
        <v>0</v>
      </c>
      <c r="IF294" s="4"/>
      <c r="IG294" s="91"/>
      <c r="IH294" s="97">
        <f t="shared" si="131"/>
        <v>0</v>
      </c>
      <c r="II294" s="97">
        <f t="shared" ca="1" si="132"/>
        <v>0</v>
      </c>
      <c r="IJ294" s="4"/>
    </row>
    <row r="295" spans="1:244" s="243" customFormat="1" ht="17.45" hidden="1" customHeight="1">
      <c r="A295" s="236"/>
      <c r="B295" s="237"/>
      <c r="C295" s="218"/>
      <c r="D295" s="251"/>
      <c r="E295" s="252"/>
      <c r="F295" s="253"/>
      <c r="G295" s="253"/>
      <c r="H295" s="253"/>
      <c r="I295" s="253"/>
      <c r="J295" s="253"/>
      <c r="K295" s="254"/>
      <c r="L295" s="254"/>
      <c r="M295" s="254"/>
      <c r="N295" s="254"/>
      <c r="O295" s="255"/>
      <c r="P295" s="254"/>
      <c r="Q295" s="218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6"/>
      <c r="AU295" s="256"/>
      <c r="AV295" s="256"/>
      <c r="AW295" s="256"/>
      <c r="AX295" s="257"/>
      <c r="AY295" s="212"/>
      <c r="AZ295" s="258"/>
      <c r="BA295" s="219"/>
      <c r="BB295" s="259"/>
      <c r="BC295" s="219"/>
      <c r="BD295" s="219"/>
      <c r="BE295" s="219"/>
      <c r="BF295" s="219"/>
      <c r="BG295" s="219"/>
      <c r="BH295" s="219"/>
      <c r="BI295" s="219"/>
      <c r="BJ295" s="219"/>
      <c r="BK295" s="219"/>
      <c r="BL295" s="219"/>
      <c r="BM295" s="219"/>
      <c r="BN295" s="219"/>
      <c r="BO295" s="219"/>
      <c r="BP295" s="219"/>
      <c r="BQ295" s="219"/>
      <c r="BR295" s="219"/>
      <c r="BS295" s="219"/>
      <c r="BT295" s="219"/>
      <c r="BU295" s="219"/>
      <c r="BV295" s="219"/>
      <c r="BW295" s="219"/>
      <c r="BX295" s="219"/>
      <c r="BY295" s="219"/>
      <c r="BZ295" s="219"/>
      <c r="CA295" s="219"/>
      <c r="CB295" s="219"/>
      <c r="CC295" s="260"/>
      <c r="CD295" s="261"/>
      <c r="CE295" s="261"/>
      <c r="CF295" s="261"/>
      <c r="CG295" s="261"/>
      <c r="CH295" s="261"/>
      <c r="CI295" s="213"/>
      <c r="CJ295" s="261"/>
      <c r="CK295" s="261"/>
      <c r="CL295" s="261"/>
      <c r="CM295" s="261"/>
      <c r="CN295" s="261"/>
      <c r="CO295" s="261"/>
      <c r="CP295" s="261"/>
      <c r="CQ295" s="261"/>
      <c r="CR295" s="261"/>
      <c r="CS295" s="261"/>
      <c r="CT295" s="261"/>
      <c r="CU295" s="261"/>
      <c r="CV295" s="261"/>
      <c r="CW295" s="261"/>
      <c r="CX295" s="261"/>
      <c r="CY295" s="261"/>
      <c r="CZ295" s="261"/>
      <c r="DA295" s="261"/>
      <c r="DB295" s="261"/>
      <c r="DC295" s="261"/>
      <c r="DD295" s="261"/>
      <c r="DE295" s="261"/>
      <c r="DF295" s="261"/>
      <c r="DG295" s="261"/>
      <c r="DH295" s="261"/>
      <c r="DI295" s="261"/>
      <c r="DJ295" s="262" t="s">
        <v>170</v>
      </c>
      <c r="DK295" s="261"/>
      <c r="DL295" s="261"/>
      <c r="DM295" s="261"/>
      <c r="DN295" s="261"/>
      <c r="DO295" s="261"/>
      <c r="DP295" s="261"/>
      <c r="DQ295" s="263"/>
      <c r="DR295" s="264"/>
      <c r="DS295" s="265"/>
      <c r="DT295" s="265"/>
      <c r="DU295" s="265"/>
      <c r="DV295" s="265"/>
      <c r="DW295" s="265"/>
      <c r="DX295" s="265"/>
      <c r="DY295" s="265"/>
      <c r="DZ295" s="265"/>
      <c r="EA295" s="265"/>
      <c r="EB295" s="265"/>
      <c r="EC295" s="265"/>
      <c r="ED295" s="265"/>
      <c r="EE295" s="265"/>
      <c r="EF295" s="265"/>
      <c r="EG295" s="265"/>
      <c r="EH295" s="265"/>
      <c r="EI295" s="265"/>
      <c r="EJ295" s="265"/>
      <c r="EK295" s="265"/>
      <c r="EL295" s="215">
        <v>45</v>
      </c>
      <c r="EM295" s="214" t="s">
        <v>25</v>
      </c>
      <c r="EN295" s="214"/>
      <c r="EO295" s="215"/>
      <c r="EP295" s="214" t="s">
        <v>25</v>
      </c>
      <c r="EQ295" s="217"/>
      <c r="ER295" s="215"/>
      <c r="ES295" s="214" t="s">
        <v>25</v>
      </c>
      <c r="ET295" s="214"/>
      <c r="EU295" s="215">
        <v>45</v>
      </c>
      <c r="EV295" s="214" t="s">
        <v>25</v>
      </c>
      <c r="EW295" s="217"/>
      <c r="EX295" s="215">
        <v>45</v>
      </c>
      <c r="EY295" s="214" t="s">
        <v>25</v>
      </c>
      <c r="EZ295" s="214"/>
      <c r="FA295" s="215">
        <v>45</v>
      </c>
      <c r="FB295" s="214" t="s">
        <v>25</v>
      </c>
      <c r="FC295" s="214"/>
      <c r="FD295" s="215">
        <v>45</v>
      </c>
      <c r="FE295" s="214" t="s">
        <v>25</v>
      </c>
      <c r="FF295" s="214"/>
      <c r="FG295" s="215"/>
      <c r="FH295" s="214" t="s">
        <v>25</v>
      </c>
      <c r="FI295" s="214"/>
      <c r="FJ295" s="215">
        <v>45</v>
      </c>
      <c r="FK295" s="214" t="s">
        <v>25</v>
      </c>
      <c r="FL295" s="214"/>
      <c r="FM295" s="215">
        <v>45</v>
      </c>
      <c r="FN295" s="214" t="s">
        <v>25</v>
      </c>
      <c r="FO295" s="214"/>
      <c r="FP295" s="266"/>
      <c r="FQ295" s="267"/>
      <c r="FR295" s="267"/>
      <c r="FS295" s="266"/>
      <c r="FT295" s="267"/>
      <c r="FU295" s="267"/>
      <c r="FV295" s="266"/>
      <c r="FW295" s="267"/>
      <c r="FX295" s="267"/>
      <c r="FY295" s="266"/>
      <c r="FZ295" s="267"/>
      <c r="GA295" s="267"/>
      <c r="GB295" s="266"/>
      <c r="GC295" s="267"/>
      <c r="GD295" s="267"/>
      <c r="GE295" s="266"/>
      <c r="GF295" s="267"/>
      <c r="GG295" s="267"/>
      <c r="GH295" s="266"/>
      <c r="GI295" s="267"/>
      <c r="GJ295" s="267"/>
      <c r="GK295" s="266"/>
      <c r="GL295" s="267"/>
      <c r="GM295" s="267"/>
      <c r="GN295" s="266"/>
      <c r="GO295" s="267"/>
      <c r="GP295" s="267"/>
      <c r="GQ295" s="266"/>
      <c r="GR295" s="267"/>
      <c r="GS295" s="268"/>
      <c r="GT295" s="269"/>
      <c r="GU295" s="270"/>
      <c r="GV295" s="270"/>
      <c r="GW295" s="270"/>
      <c r="GX295" s="270"/>
      <c r="GY295" s="271"/>
      <c r="GZ295" s="269"/>
      <c r="HA295" s="272"/>
      <c r="HB295" s="272"/>
      <c r="HC295" s="270"/>
      <c r="HD295" s="270"/>
      <c r="HE295" s="270"/>
      <c r="HF295" s="269"/>
      <c r="HG295" s="272"/>
      <c r="HH295" s="272"/>
      <c r="HI295" s="272"/>
      <c r="HJ295" s="216"/>
      <c r="HK295" s="216"/>
      <c r="HL295" s="216"/>
      <c r="HM295" s="216"/>
      <c r="HN295" s="216"/>
      <c r="HO295" s="216"/>
      <c r="HP295" s="216"/>
      <c r="HQ295" s="216"/>
      <c r="HR295" s="216"/>
      <c r="HS295" s="216"/>
      <c r="HT295" s="216"/>
      <c r="HU295" s="216"/>
      <c r="HV295" s="216"/>
      <c r="HW295" s="216"/>
      <c r="HX295" s="240"/>
      <c r="HY295" s="241"/>
      <c r="HZ295" s="242"/>
      <c r="IB295" s="244"/>
      <c r="IE295" s="31">
        <f t="shared" si="130"/>
        <v>45</v>
      </c>
      <c r="IF295" s="4"/>
      <c r="IG295" s="91"/>
      <c r="IH295" s="97">
        <f t="shared" si="131"/>
        <v>0</v>
      </c>
      <c r="II295" s="97">
        <f t="shared" ca="1" si="132"/>
        <v>0</v>
      </c>
      <c r="IJ295" s="4"/>
    </row>
    <row r="296" spans="1:244" s="243" customFormat="1" ht="17.45" hidden="1" customHeight="1">
      <c r="A296" s="236"/>
      <c r="B296" s="237"/>
      <c r="C296" s="218"/>
      <c r="D296" s="251"/>
      <c r="E296" s="252"/>
      <c r="F296" s="253"/>
      <c r="G296" s="253"/>
      <c r="H296" s="253"/>
      <c r="I296" s="253"/>
      <c r="J296" s="253"/>
      <c r="K296" s="254"/>
      <c r="L296" s="254"/>
      <c r="M296" s="254"/>
      <c r="N296" s="254"/>
      <c r="O296" s="255"/>
      <c r="P296" s="254"/>
      <c r="Q296" s="218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6"/>
      <c r="AU296" s="256"/>
      <c r="AV296" s="256"/>
      <c r="AW296" s="256"/>
      <c r="AX296" s="257"/>
      <c r="AY296" s="212"/>
      <c r="AZ296" s="258"/>
      <c r="BA296" s="219"/>
      <c r="BB296" s="259"/>
      <c r="BC296" s="219"/>
      <c r="BD296" s="219"/>
      <c r="BE296" s="219"/>
      <c r="BF296" s="219"/>
      <c r="BG296" s="219"/>
      <c r="BH296" s="219"/>
      <c r="BI296" s="219"/>
      <c r="BJ296" s="219"/>
      <c r="BK296" s="219"/>
      <c r="BL296" s="219"/>
      <c r="BM296" s="219"/>
      <c r="BN296" s="219"/>
      <c r="BO296" s="219"/>
      <c r="BP296" s="219"/>
      <c r="BQ296" s="219"/>
      <c r="BR296" s="219"/>
      <c r="BS296" s="219"/>
      <c r="BT296" s="219"/>
      <c r="BU296" s="219"/>
      <c r="BV296" s="219"/>
      <c r="BW296" s="219"/>
      <c r="BX296" s="219"/>
      <c r="BY296" s="219"/>
      <c r="BZ296" s="219"/>
      <c r="CA296" s="219"/>
      <c r="CB296" s="219"/>
      <c r="CC296" s="260"/>
      <c r="CD296" s="261"/>
      <c r="CE296" s="261"/>
      <c r="CF296" s="261"/>
      <c r="CG296" s="261"/>
      <c r="CH296" s="261"/>
      <c r="CI296" s="213"/>
      <c r="CJ296" s="261"/>
      <c r="CK296" s="261"/>
      <c r="CL296" s="261"/>
      <c r="CM296" s="261"/>
      <c r="CN296" s="261"/>
      <c r="CO296" s="261"/>
      <c r="CP296" s="261"/>
      <c r="CQ296" s="261"/>
      <c r="CR296" s="261"/>
      <c r="CS296" s="261"/>
      <c r="CT296" s="261"/>
      <c r="CU296" s="261"/>
      <c r="CV296" s="261"/>
      <c r="CW296" s="261"/>
      <c r="CX296" s="261"/>
      <c r="CY296" s="261"/>
      <c r="CZ296" s="261"/>
      <c r="DA296" s="261"/>
      <c r="DB296" s="261"/>
      <c r="DC296" s="261"/>
      <c r="DD296" s="261"/>
      <c r="DE296" s="261"/>
      <c r="DF296" s="261"/>
      <c r="DG296" s="261"/>
      <c r="DH296" s="261"/>
      <c r="DI296" s="261"/>
      <c r="DJ296" s="262" t="s">
        <v>171</v>
      </c>
      <c r="DK296" s="261"/>
      <c r="DL296" s="261"/>
      <c r="DM296" s="261"/>
      <c r="DN296" s="261"/>
      <c r="DO296" s="261"/>
      <c r="DP296" s="261"/>
      <c r="DQ296" s="263"/>
      <c r="DR296" s="264"/>
      <c r="DS296" s="265"/>
      <c r="DT296" s="265"/>
      <c r="DU296" s="265"/>
      <c r="DV296" s="265"/>
      <c r="DW296" s="265"/>
      <c r="DX296" s="265"/>
      <c r="DY296" s="265"/>
      <c r="DZ296" s="265"/>
      <c r="EA296" s="265"/>
      <c r="EB296" s="265"/>
      <c r="EC296" s="265"/>
      <c r="ED296" s="265"/>
      <c r="EE296" s="265"/>
      <c r="EF296" s="265"/>
      <c r="EG296" s="265"/>
      <c r="EH296" s="265"/>
      <c r="EI296" s="265"/>
      <c r="EJ296" s="265"/>
      <c r="EK296" s="265"/>
      <c r="EL296" s="215">
        <v>45</v>
      </c>
      <c r="EM296" s="214" t="s">
        <v>25</v>
      </c>
      <c r="EN296" s="214"/>
      <c r="EO296" s="215"/>
      <c r="EP296" s="214" t="s">
        <v>25</v>
      </c>
      <c r="EQ296" s="217"/>
      <c r="ER296" s="215"/>
      <c r="ES296" s="214" t="s">
        <v>25</v>
      </c>
      <c r="ET296" s="214"/>
      <c r="EU296" s="215">
        <v>45</v>
      </c>
      <c r="EV296" s="214" t="s">
        <v>25</v>
      </c>
      <c r="EW296" s="217"/>
      <c r="EX296" s="215">
        <v>45</v>
      </c>
      <c r="EY296" s="214" t="s">
        <v>25</v>
      </c>
      <c r="EZ296" s="214"/>
      <c r="FA296" s="215">
        <v>45</v>
      </c>
      <c r="FB296" s="214" t="s">
        <v>25</v>
      </c>
      <c r="FC296" s="214"/>
      <c r="FD296" s="215">
        <v>45</v>
      </c>
      <c r="FE296" s="214" t="s">
        <v>25</v>
      </c>
      <c r="FF296" s="214"/>
      <c r="FG296" s="215"/>
      <c r="FH296" s="214" t="s">
        <v>25</v>
      </c>
      <c r="FI296" s="214"/>
      <c r="FJ296" s="215">
        <v>45</v>
      </c>
      <c r="FK296" s="214" t="s">
        <v>25</v>
      </c>
      <c r="FL296" s="214"/>
      <c r="FM296" s="215">
        <v>45</v>
      </c>
      <c r="FN296" s="214" t="s">
        <v>25</v>
      </c>
      <c r="FO296" s="214"/>
      <c r="FP296" s="266"/>
      <c r="FQ296" s="267"/>
      <c r="FR296" s="267"/>
      <c r="FS296" s="266"/>
      <c r="FT296" s="267"/>
      <c r="FU296" s="267"/>
      <c r="FV296" s="266"/>
      <c r="FW296" s="267"/>
      <c r="FX296" s="267"/>
      <c r="FY296" s="266"/>
      <c r="FZ296" s="267"/>
      <c r="GA296" s="267"/>
      <c r="GB296" s="266"/>
      <c r="GC296" s="267"/>
      <c r="GD296" s="267"/>
      <c r="GE296" s="266"/>
      <c r="GF296" s="267"/>
      <c r="GG296" s="267"/>
      <c r="GH296" s="266"/>
      <c r="GI296" s="267"/>
      <c r="GJ296" s="267"/>
      <c r="GK296" s="266"/>
      <c r="GL296" s="267"/>
      <c r="GM296" s="267"/>
      <c r="GN296" s="266"/>
      <c r="GO296" s="267"/>
      <c r="GP296" s="267"/>
      <c r="GQ296" s="266"/>
      <c r="GR296" s="267"/>
      <c r="GS296" s="268"/>
      <c r="GT296" s="269"/>
      <c r="GU296" s="270"/>
      <c r="GV296" s="270"/>
      <c r="GW296" s="270"/>
      <c r="GX296" s="270"/>
      <c r="GY296" s="271"/>
      <c r="GZ296" s="269"/>
      <c r="HA296" s="272"/>
      <c r="HB296" s="272"/>
      <c r="HC296" s="270"/>
      <c r="HD296" s="270"/>
      <c r="HE296" s="270"/>
      <c r="HF296" s="269"/>
      <c r="HG296" s="272"/>
      <c r="HH296" s="272"/>
      <c r="HI296" s="272"/>
      <c r="HJ296" s="216"/>
      <c r="HK296" s="216"/>
      <c r="HL296" s="216"/>
      <c r="HM296" s="216"/>
      <c r="HN296" s="216"/>
      <c r="HO296" s="216"/>
      <c r="HP296" s="216"/>
      <c r="HQ296" s="216"/>
      <c r="HR296" s="216"/>
      <c r="HS296" s="216"/>
      <c r="HT296" s="216"/>
      <c r="HU296" s="216"/>
      <c r="HV296" s="216"/>
      <c r="HW296" s="216"/>
      <c r="HX296" s="240"/>
      <c r="HY296" s="241"/>
      <c r="HZ296" s="242"/>
      <c r="IB296" s="244"/>
      <c r="IE296" s="31">
        <f t="shared" si="130"/>
        <v>45</v>
      </c>
      <c r="IF296" s="4"/>
      <c r="IG296" s="91"/>
      <c r="IH296" s="97">
        <f t="shared" si="131"/>
        <v>0</v>
      </c>
      <c r="II296" s="97">
        <f t="shared" ca="1" si="132"/>
        <v>0</v>
      </c>
      <c r="IJ296" s="4"/>
    </row>
    <row r="297" spans="1:244" s="243" customFormat="1" ht="17.45" hidden="1" customHeight="1">
      <c r="A297" s="236"/>
      <c r="B297" s="237"/>
      <c r="C297" s="218"/>
      <c r="D297" s="251"/>
      <c r="E297" s="252"/>
      <c r="F297" s="253"/>
      <c r="G297" s="253"/>
      <c r="H297" s="253"/>
      <c r="I297" s="253"/>
      <c r="J297" s="253"/>
      <c r="K297" s="254"/>
      <c r="L297" s="254"/>
      <c r="M297" s="254"/>
      <c r="N297" s="254"/>
      <c r="O297" s="255"/>
      <c r="P297" s="254"/>
      <c r="Q297" s="218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54"/>
      <c r="AT297" s="256"/>
      <c r="AU297" s="256"/>
      <c r="AV297" s="256"/>
      <c r="AW297" s="256"/>
      <c r="AX297" s="257"/>
      <c r="AY297" s="212"/>
      <c r="AZ297" s="258"/>
      <c r="BA297" s="219"/>
      <c r="BB297" s="259"/>
      <c r="BC297" s="219"/>
      <c r="BD297" s="219"/>
      <c r="BE297" s="219"/>
      <c r="BF297" s="219"/>
      <c r="BG297" s="219"/>
      <c r="BH297" s="219"/>
      <c r="BI297" s="219"/>
      <c r="BJ297" s="219"/>
      <c r="BK297" s="219"/>
      <c r="BL297" s="219"/>
      <c r="BM297" s="219"/>
      <c r="BN297" s="219"/>
      <c r="BO297" s="219"/>
      <c r="BP297" s="219"/>
      <c r="BQ297" s="219"/>
      <c r="BR297" s="219"/>
      <c r="BS297" s="219"/>
      <c r="BT297" s="219"/>
      <c r="BU297" s="219"/>
      <c r="BV297" s="219"/>
      <c r="BW297" s="219"/>
      <c r="BX297" s="219"/>
      <c r="BY297" s="219"/>
      <c r="BZ297" s="219"/>
      <c r="CA297" s="219"/>
      <c r="CB297" s="219"/>
      <c r="CC297" s="260"/>
      <c r="CD297" s="261"/>
      <c r="CE297" s="261"/>
      <c r="CF297" s="261"/>
      <c r="CG297" s="261"/>
      <c r="CH297" s="261"/>
      <c r="CI297" s="213"/>
      <c r="CJ297" s="261"/>
      <c r="CK297" s="261"/>
      <c r="CL297" s="261"/>
      <c r="CM297" s="261"/>
      <c r="CN297" s="261"/>
      <c r="CO297" s="261"/>
      <c r="CP297" s="261"/>
      <c r="CQ297" s="261"/>
      <c r="CR297" s="261"/>
      <c r="CS297" s="261"/>
      <c r="CT297" s="261"/>
      <c r="CU297" s="261"/>
      <c r="CV297" s="261"/>
      <c r="CW297" s="261"/>
      <c r="CX297" s="261"/>
      <c r="CY297" s="261"/>
      <c r="CZ297" s="261"/>
      <c r="DA297" s="261"/>
      <c r="DB297" s="261"/>
      <c r="DC297" s="261"/>
      <c r="DD297" s="261"/>
      <c r="DE297" s="261"/>
      <c r="DF297" s="261"/>
      <c r="DG297" s="261"/>
      <c r="DH297" s="261"/>
      <c r="DI297" s="261"/>
      <c r="DJ297" s="262" t="s">
        <v>172</v>
      </c>
      <c r="DK297" s="261"/>
      <c r="DL297" s="261"/>
      <c r="DM297" s="261"/>
      <c r="DN297" s="261"/>
      <c r="DO297" s="261"/>
      <c r="DP297" s="261"/>
      <c r="DQ297" s="263"/>
      <c r="DR297" s="264"/>
      <c r="DS297" s="265"/>
      <c r="DT297" s="265"/>
      <c r="DU297" s="265"/>
      <c r="DV297" s="265"/>
      <c r="DW297" s="265"/>
      <c r="DX297" s="265"/>
      <c r="DY297" s="265"/>
      <c r="DZ297" s="265"/>
      <c r="EA297" s="265"/>
      <c r="EB297" s="265"/>
      <c r="EC297" s="265"/>
      <c r="ED297" s="265"/>
      <c r="EE297" s="265"/>
      <c r="EF297" s="265"/>
      <c r="EG297" s="265"/>
      <c r="EH297" s="265"/>
      <c r="EI297" s="265"/>
      <c r="EJ297" s="265"/>
      <c r="EK297" s="265"/>
      <c r="EL297" s="215">
        <v>45</v>
      </c>
      <c r="EM297" s="214" t="s">
        <v>25</v>
      </c>
      <c r="EN297" s="214"/>
      <c r="EO297" s="215"/>
      <c r="EP297" s="214" t="s">
        <v>25</v>
      </c>
      <c r="EQ297" s="217"/>
      <c r="ER297" s="215"/>
      <c r="ES297" s="214" t="s">
        <v>25</v>
      </c>
      <c r="ET297" s="214"/>
      <c r="EU297" s="215"/>
      <c r="EV297" s="214" t="s">
        <v>25</v>
      </c>
      <c r="EW297" s="217"/>
      <c r="EX297" s="215">
        <v>45</v>
      </c>
      <c r="EY297" s="214" t="s">
        <v>25</v>
      </c>
      <c r="EZ297" s="214"/>
      <c r="FA297" s="215"/>
      <c r="FB297" s="214" t="s">
        <v>25</v>
      </c>
      <c r="FC297" s="214"/>
      <c r="FD297" s="215">
        <v>45</v>
      </c>
      <c r="FE297" s="214" t="s">
        <v>25</v>
      </c>
      <c r="FF297" s="214"/>
      <c r="FG297" s="215"/>
      <c r="FH297" s="214" t="s">
        <v>25</v>
      </c>
      <c r="FI297" s="214"/>
      <c r="FJ297" s="215"/>
      <c r="FK297" s="214" t="s">
        <v>25</v>
      </c>
      <c r="FL297" s="214"/>
      <c r="FM297" s="215">
        <v>45</v>
      </c>
      <c r="FN297" s="214" t="s">
        <v>25</v>
      </c>
      <c r="FO297" s="214"/>
      <c r="FP297" s="266"/>
      <c r="FQ297" s="267"/>
      <c r="FR297" s="267"/>
      <c r="FS297" s="266"/>
      <c r="FT297" s="267"/>
      <c r="FU297" s="267"/>
      <c r="FV297" s="266"/>
      <c r="FW297" s="267"/>
      <c r="FX297" s="267"/>
      <c r="FY297" s="266"/>
      <c r="FZ297" s="267"/>
      <c r="GA297" s="267"/>
      <c r="GB297" s="266"/>
      <c r="GC297" s="267"/>
      <c r="GD297" s="267"/>
      <c r="GE297" s="266"/>
      <c r="GF297" s="267"/>
      <c r="GG297" s="267"/>
      <c r="GH297" s="266"/>
      <c r="GI297" s="267"/>
      <c r="GJ297" s="267"/>
      <c r="GK297" s="266"/>
      <c r="GL297" s="267"/>
      <c r="GM297" s="267"/>
      <c r="GN297" s="266"/>
      <c r="GO297" s="267"/>
      <c r="GP297" s="267"/>
      <c r="GQ297" s="266"/>
      <c r="GR297" s="267"/>
      <c r="GS297" s="268"/>
      <c r="GT297" s="269"/>
      <c r="GU297" s="270"/>
      <c r="GV297" s="270"/>
      <c r="GW297" s="270"/>
      <c r="GX297" s="270"/>
      <c r="GY297" s="271"/>
      <c r="GZ297" s="269"/>
      <c r="HA297" s="272"/>
      <c r="HB297" s="272"/>
      <c r="HC297" s="270"/>
      <c r="HD297" s="270"/>
      <c r="HE297" s="270"/>
      <c r="HF297" s="269"/>
      <c r="HG297" s="272"/>
      <c r="HH297" s="272"/>
      <c r="HI297" s="272"/>
      <c r="HJ297" s="216"/>
      <c r="HK297" s="216"/>
      <c r="HL297" s="216"/>
      <c r="HM297" s="216"/>
      <c r="HN297" s="216"/>
      <c r="HO297" s="216"/>
      <c r="HP297" s="216"/>
      <c r="HQ297" s="216"/>
      <c r="HR297" s="216"/>
      <c r="HS297" s="216"/>
      <c r="HT297" s="216"/>
      <c r="HU297" s="216"/>
      <c r="HV297" s="216"/>
      <c r="HW297" s="216"/>
      <c r="HX297" s="240"/>
      <c r="HY297" s="241"/>
      <c r="HZ297" s="242"/>
      <c r="IB297" s="244"/>
      <c r="IE297" s="31">
        <f t="shared" si="130"/>
        <v>45</v>
      </c>
      <c r="IF297" s="4"/>
      <c r="IG297" s="91"/>
      <c r="IH297" s="97">
        <f t="shared" si="131"/>
        <v>0</v>
      </c>
      <c r="II297" s="97">
        <f t="shared" ca="1" si="132"/>
        <v>0</v>
      </c>
      <c r="IJ297" s="4"/>
    </row>
    <row r="298" spans="1:244" s="243" customFormat="1" ht="17.45" hidden="1" customHeight="1">
      <c r="A298" s="236"/>
      <c r="B298" s="237"/>
      <c r="C298" s="218"/>
      <c r="D298" s="251"/>
      <c r="E298" s="252"/>
      <c r="F298" s="253"/>
      <c r="G298" s="253"/>
      <c r="H298" s="253"/>
      <c r="I298" s="253"/>
      <c r="J298" s="253"/>
      <c r="K298" s="254"/>
      <c r="L298" s="254"/>
      <c r="M298" s="254"/>
      <c r="N298" s="254"/>
      <c r="O298" s="255"/>
      <c r="P298" s="254"/>
      <c r="Q298" s="218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54"/>
      <c r="AT298" s="256"/>
      <c r="AU298" s="256"/>
      <c r="AV298" s="256"/>
      <c r="AW298" s="256"/>
      <c r="AX298" s="257"/>
      <c r="AY298" s="212"/>
      <c r="AZ298" s="258"/>
      <c r="BA298" s="219"/>
      <c r="BB298" s="259"/>
      <c r="BC298" s="219"/>
      <c r="BD298" s="219"/>
      <c r="BE298" s="219"/>
      <c r="BF298" s="219"/>
      <c r="BG298" s="219"/>
      <c r="BH298" s="219"/>
      <c r="BI298" s="219"/>
      <c r="BJ298" s="219"/>
      <c r="BK298" s="219"/>
      <c r="BL298" s="219"/>
      <c r="BM298" s="219"/>
      <c r="BN298" s="219"/>
      <c r="BO298" s="219"/>
      <c r="BP298" s="219"/>
      <c r="BQ298" s="219"/>
      <c r="BR298" s="219"/>
      <c r="BS298" s="219"/>
      <c r="BT298" s="219"/>
      <c r="BU298" s="219"/>
      <c r="BV298" s="219"/>
      <c r="BW298" s="219"/>
      <c r="BX298" s="219"/>
      <c r="BY298" s="219"/>
      <c r="BZ298" s="219"/>
      <c r="CA298" s="219"/>
      <c r="CB298" s="219"/>
      <c r="CC298" s="260"/>
      <c r="CD298" s="261"/>
      <c r="CE298" s="261"/>
      <c r="CF298" s="261"/>
      <c r="CG298" s="261"/>
      <c r="CH298" s="261"/>
      <c r="CI298" s="213"/>
      <c r="CJ298" s="261"/>
      <c r="CK298" s="261"/>
      <c r="CL298" s="261"/>
      <c r="CM298" s="261"/>
      <c r="CN298" s="261"/>
      <c r="CO298" s="261"/>
      <c r="CP298" s="261"/>
      <c r="CQ298" s="261"/>
      <c r="CR298" s="261"/>
      <c r="CS298" s="261"/>
      <c r="CT298" s="261"/>
      <c r="CU298" s="261"/>
      <c r="CV298" s="261"/>
      <c r="CW298" s="261"/>
      <c r="CX298" s="261"/>
      <c r="CY298" s="261"/>
      <c r="CZ298" s="261"/>
      <c r="DA298" s="261"/>
      <c r="DB298" s="261"/>
      <c r="DC298" s="261"/>
      <c r="DD298" s="261"/>
      <c r="DE298" s="261"/>
      <c r="DF298" s="261"/>
      <c r="DG298" s="261"/>
      <c r="DH298" s="261"/>
      <c r="DI298" s="261"/>
      <c r="DJ298" s="262" t="s">
        <v>173</v>
      </c>
      <c r="DK298" s="261"/>
      <c r="DL298" s="261"/>
      <c r="DM298" s="261"/>
      <c r="DN298" s="261"/>
      <c r="DO298" s="261"/>
      <c r="DP298" s="261"/>
      <c r="DQ298" s="263"/>
      <c r="DR298" s="264"/>
      <c r="DS298" s="265"/>
      <c r="DT298" s="265"/>
      <c r="DU298" s="265"/>
      <c r="DV298" s="265"/>
      <c r="DW298" s="265"/>
      <c r="DX298" s="265"/>
      <c r="DY298" s="265"/>
      <c r="DZ298" s="265"/>
      <c r="EA298" s="265"/>
      <c r="EB298" s="265"/>
      <c r="EC298" s="265"/>
      <c r="ED298" s="265"/>
      <c r="EE298" s="265"/>
      <c r="EF298" s="265"/>
      <c r="EG298" s="265"/>
      <c r="EH298" s="265"/>
      <c r="EI298" s="265"/>
      <c r="EJ298" s="265"/>
      <c r="EK298" s="265"/>
      <c r="EL298" s="215">
        <v>40</v>
      </c>
      <c r="EM298" s="214" t="s">
        <v>25</v>
      </c>
      <c r="EN298" s="214"/>
      <c r="EO298" s="215"/>
      <c r="EP298" s="214" t="s">
        <v>25</v>
      </c>
      <c r="EQ298" s="217"/>
      <c r="ER298" s="215"/>
      <c r="ES298" s="214" t="s">
        <v>25</v>
      </c>
      <c r="ET298" s="214"/>
      <c r="EU298" s="215"/>
      <c r="EV298" s="214" t="s">
        <v>25</v>
      </c>
      <c r="EW298" s="217"/>
      <c r="EX298" s="215">
        <v>40</v>
      </c>
      <c r="EY298" s="214" t="s">
        <v>25</v>
      </c>
      <c r="EZ298" s="214"/>
      <c r="FA298" s="215"/>
      <c r="FB298" s="214" t="s">
        <v>25</v>
      </c>
      <c r="FC298" s="214"/>
      <c r="FD298" s="215">
        <v>40</v>
      </c>
      <c r="FE298" s="214" t="s">
        <v>25</v>
      </c>
      <c r="FF298" s="214"/>
      <c r="FG298" s="215"/>
      <c r="FH298" s="214" t="s">
        <v>25</v>
      </c>
      <c r="FI298" s="214"/>
      <c r="FJ298" s="215"/>
      <c r="FK298" s="214" t="s">
        <v>25</v>
      </c>
      <c r="FL298" s="214"/>
      <c r="FM298" s="215">
        <v>40</v>
      </c>
      <c r="FN298" s="214" t="s">
        <v>25</v>
      </c>
      <c r="FO298" s="214"/>
      <c r="FP298" s="266"/>
      <c r="FQ298" s="267"/>
      <c r="FR298" s="267"/>
      <c r="FS298" s="266"/>
      <c r="FT298" s="267"/>
      <c r="FU298" s="267"/>
      <c r="FV298" s="266"/>
      <c r="FW298" s="267"/>
      <c r="FX298" s="267"/>
      <c r="FY298" s="266"/>
      <c r="FZ298" s="267"/>
      <c r="GA298" s="267"/>
      <c r="GB298" s="266"/>
      <c r="GC298" s="267"/>
      <c r="GD298" s="267"/>
      <c r="GE298" s="266"/>
      <c r="GF298" s="267"/>
      <c r="GG298" s="267"/>
      <c r="GH298" s="266"/>
      <c r="GI298" s="267"/>
      <c r="GJ298" s="267"/>
      <c r="GK298" s="266"/>
      <c r="GL298" s="267"/>
      <c r="GM298" s="267"/>
      <c r="GN298" s="266"/>
      <c r="GO298" s="267"/>
      <c r="GP298" s="267"/>
      <c r="GQ298" s="266"/>
      <c r="GR298" s="267"/>
      <c r="GS298" s="268"/>
      <c r="GT298" s="269"/>
      <c r="GU298" s="270"/>
      <c r="GV298" s="270"/>
      <c r="GW298" s="270"/>
      <c r="GX298" s="270"/>
      <c r="GY298" s="271"/>
      <c r="GZ298" s="269"/>
      <c r="HA298" s="272"/>
      <c r="HB298" s="272"/>
      <c r="HC298" s="270"/>
      <c r="HD298" s="270"/>
      <c r="HE298" s="270"/>
      <c r="HF298" s="269"/>
      <c r="HG298" s="272"/>
      <c r="HH298" s="272"/>
      <c r="HI298" s="272"/>
      <c r="HJ298" s="216"/>
      <c r="HK298" s="216"/>
      <c r="HL298" s="216"/>
      <c r="HM298" s="216"/>
      <c r="HN298" s="216"/>
      <c r="HO298" s="216"/>
      <c r="HP298" s="216"/>
      <c r="HQ298" s="216"/>
      <c r="HR298" s="216"/>
      <c r="HS298" s="216"/>
      <c r="HT298" s="216"/>
      <c r="HU298" s="216"/>
      <c r="HV298" s="216"/>
      <c r="HW298" s="216"/>
      <c r="HX298" s="240"/>
      <c r="HY298" s="241"/>
      <c r="HZ298" s="242"/>
      <c r="IB298" s="244"/>
      <c r="IE298" s="31">
        <f t="shared" si="130"/>
        <v>40</v>
      </c>
      <c r="IF298" s="4"/>
      <c r="IG298" s="91"/>
      <c r="IH298" s="97">
        <f t="shared" si="131"/>
        <v>0</v>
      </c>
      <c r="II298" s="97">
        <f t="shared" ca="1" si="132"/>
        <v>0</v>
      </c>
      <c r="IJ298" s="4"/>
    </row>
    <row r="299" spans="1:244" s="243" customFormat="1" ht="17.45" hidden="1" customHeight="1">
      <c r="A299" s="236"/>
      <c r="B299" s="237"/>
      <c r="C299" s="218"/>
      <c r="D299" s="251"/>
      <c r="E299" s="252"/>
      <c r="F299" s="253"/>
      <c r="G299" s="253"/>
      <c r="H299" s="253"/>
      <c r="I299" s="253"/>
      <c r="J299" s="253"/>
      <c r="K299" s="254"/>
      <c r="L299" s="254"/>
      <c r="M299" s="254"/>
      <c r="N299" s="254"/>
      <c r="O299" s="255"/>
      <c r="P299" s="254"/>
      <c r="Q299" s="218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  <c r="AQ299" s="254"/>
      <c r="AR299" s="254"/>
      <c r="AS299" s="254"/>
      <c r="AT299" s="256"/>
      <c r="AU299" s="256"/>
      <c r="AV299" s="256"/>
      <c r="AW299" s="256"/>
      <c r="AX299" s="257"/>
      <c r="AY299" s="212"/>
      <c r="AZ299" s="258"/>
      <c r="BA299" s="219"/>
      <c r="BB299" s="259"/>
      <c r="BC299" s="219"/>
      <c r="BD299" s="219"/>
      <c r="BE299" s="219"/>
      <c r="BF299" s="219"/>
      <c r="BG299" s="219"/>
      <c r="BH299" s="219"/>
      <c r="BI299" s="219"/>
      <c r="BJ299" s="219"/>
      <c r="BK299" s="219"/>
      <c r="BL299" s="219"/>
      <c r="BM299" s="219"/>
      <c r="BN299" s="219"/>
      <c r="BO299" s="219"/>
      <c r="BP299" s="219"/>
      <c r="BQ299" s="219"/>
      <c r="BR299" s="219"/>
      <c r="BS299" s="219"/>
      <c r="BT299" s="219"/>
      <c r="BU299" s="219"/>
      <c r="BV299" s="219"/>
      <c r="BW299" s="219"/>
      <c r="BX299" s="219"/>
      <c r="BY299" s="219"/>
      <c r="BZ299" s="219"/>
      <c r="CA299" s="219"/>
      <c r="CB299" s="219"/>
      <c r="CC299" s="260"/>
      <c r="CD299" s="261"/>
      <c r="CE299" s="261"/>
      <c r="CF299" s="261"/>
      <c r="CG299" s="261"/>
      <c r="CH299" s="261"/>
      <c r="CI299" s="213"/>
      <c r="CJ299" s="261"/>
      <c r="CK299" s="261"/>
      <c r="CL299" s="261"/>
      <c r="CM299" s="261"/>
      <c r="CN299" s="261"/>
      <c r="CO299" s="261"/>
      <c r="CP299" s="261"/>
      <c r="CQ299" s="261"/>
      <c r="CR299" s="261"/>
      <c r="CS299" s="261"/>
      <c r="CT299" s="261"/>
      <c r="CU299" s="261"/>
      <c r="CV299" s="261"/>
      <c r="CW299" s="261"/>
      <c r="CX299" s="261"/>
      <c r="CY299" s="261"/>
      <c r="CZ299" s="261"/>
      <c r="DA299" s="261"/>
      <c r="DB299" s="261"/>
      <c r="DC299" s="261"/>
      <c r="DD299" s="261"/>
      <c r="DE299" s="261"/>
      <c r="DF299" s="261"/>
      <c r="DG299" s="261"/>
      <c r="DH299" s="261"/>
      <c r="DI299" s="261"/>
      <c r="DJ299" s="262" t="s">
        <v>174</v>
      </c>
      <c r="DK299" s="261"/>
      <c r="DL299" s="261"/>
      <c r="DM299" s="261"/>
      <c r="DN299" s="261"/>
      <c r="DO299" s="261"/>
      <c r="DP299" s="261"/>
      <c r="DQ299" s="263"/>
      <c r="DR299" s="264"/>
      <c r="DS299" s="265"/>
      <c r="DT299" s="265"/>
      <c r="DU299" s="265"/>
      <c r="DV299" s="265"/>
      <c r="DW299" s="265"/>
      <c r="DX299" s="265"/>
      <c r="DY299" s="265"/>
      <c r="DZ299" s="265"/>
      <c r="EA299" s="265"/>
      <c r="EB299" s="265"/>
      <c r="EC299" s="265"/>
      <c r="ED299" s="265"/>
      <c r="EE299" s="265"/>
      <c r="EF299" s="265"/>
      <c r="EG299" s="265"/>
      <c r="EH299" s="265"/>
      <c r="EI299" s="265"/>
      <c r="EJ299" s="265"/>
      <c r="EK299" s="265"/>
      <c r="EL299" s="215">
        <v>45</v>
      </c>
      <c r="EM299" s="214" t="s">
        <v>25</v>
      </c>
      <c r="EN299" s="214"/>
      <c r="EO299" s="215"/>
      <c r="EP299" s="214" t="s">
        <v>25</v>
      </c>
      <c r="EQ299" s="217"/>
      <c r="ER299" s="215"/>
      <c r="ES299" s="214" t="s">
        <v>25</v>
      </c>
      <c r="ET299" s="214"/>
      <c r="EU299" s="215"/>
      <c r="EV299" s="214" t="s">
        <v>25</v>
      </c>
      <c r="EW299" s="217"/>
      <c r="EX299" s="215">
        <v>45</v>
      </c>
      <c r="EY299" s="214" t="s">
        <v>25</v>
      </c>
      <c r="EZ299" s="214"/>
      <c r="FA299" s="215"/>
      <c r="FB299" s="214" t="s">
        <v>25</v>
      </c>
      <c r="FC299" s="214"/>
      <c r="FD299" s="215">
        <v>45</v>
      </c>
      <c r="FE299" s="214" t="s">
        <v>25</v>
      </c>
      <c r="FF299" s="214"/>
      <c r="FG299" s="215"/>
      <c r="FH299" s="214" t="s">
        <v>25</v>
      </c>
      <c r="FI299" s="214"/>
      <c r="FJ299" s="215"/>
      <c r="FK299" s="214" t="s">
        <v>25</v>
      </c>
      <c r="FL299" s="214"/>
      <c r="FM299" s="215">
        <v>45</v>
      </c>
      <c r="FN299" s="214" t="s">
        <v>25</v>
      </c>
      <c r="FO299" s="214"/>
      <c r="FP299" s="266"/>
      <c r="FQ299" s="267"/>
      <c r="FR299" s="267"/>
      <c r="FS299" s="266"/>
      <c r="FT299" s="267"/>
      <c r="FU299" s="267"/>
      <c r="FV299" s="266"/>
      <c r="FW299" s="267"/>
      <c r="FX299" s="267"/>
      <c r="FY299" s="266"/>
      <c r="FZ299" s="267"/>
      <c r="GA299" s="267"/>
      <c r="GB299" s="266"/>
      <c r="GC299" s="267"/>
      <c r="GD299" s="267"/>
      <c r="GE299" s="266"/>
      <c r="GF299" s="267"/>
      <c r="GG299" s="267"/>
      <c r="GH299" s="266"/>
      <c r="GI299" s="267"/>
      <c r="GJ299" s="267"/>
      <c r="GK299" s="266"/>
      <c r="GL299" s="267"/>
      <c r="GM299" s="267"/>
      <c r="GN299" s="266"/>
      <c r="GO299" s="267"/>
      <c r="GP299" s="267"/>
      <c r="GQ299" s="266"/>
      <c r="GR299" s="267"/>
      <c r="GS299" s="268"/>
      <c r="GT299" s="269"/>
      <c r="GU299" s="270"/>
      <c r="GV299" s="270"/>
      <c r="GW299" s="270"/>
      <c r="GX299" s="270"/>
      <c r="GY299" s="271"/>
      <c r="GZ299" s="269"/>
      <c r="HA299" s="272"/>
      <c r="HB299" s="272"/>
      <c r="HC299" s="270"/>
      <c r="HD299" s="270"/>
      <c r="HE299" s="270"/>
      <c r="HF299" s="269"/>
      <c r="HG299" s="272"/>
      <c r="HH299" s="272"/>
      <c r="HI299" s="272"/>
      <c r="HJ299" s="216"/>
      <c r="HK299" s="216"/>
      <c r="HL299" s="216"/>
      <c r="HM299" s="216"/>
      <c r="HN299" s="216"/>
      <c r="HO299" s="216"/>
      <c r="HP299" s="216"/>
      <c r="HQ299" s="216"/>
      <c r="HR299" s="216"/>
      <c r="HS299" s="216"/>
      <c r="HT299" s="216"/>
      <c r="HU299" s="216"/>
      <c r="HV299" s="216"/>
      <c r="HW299" s="216"/>
      <c r="HX299" s="240"/>
      <c r="HY299" s="241"/>
      <c r="HZ299" s="242"/>
      <c r="IB299" s="244"/>
      <c r="IE299" s="31">
        <f t="shared" si="130"/>
        <v>45</v>
      </c>
      <c r="IF299" s="4"/>
      <c r="IG299" s="91"/>
      <c r="IH299" s="97">
        <f t="shared" si="131"/>
        <v>0</v>
      </c>
      <c r="II299" s="97">
        <f t="shared" ca="1" si="132"/>
        <v>0</v>
      </c>
      <c r="IJ299" s="4"/>
    </row>
    <row r="300" spans="1:244" s="243" customFormat="1" ht="17.45" hidden="1" customHeight="1">
      <c r="A300" s="236"/>
      <c r="B300" s="237"/>
      <c r="C300" s="218"/>
      <c r="D300" s="251"/>
      <c r="E300" s="252"/>
      <c r="F300" s="253"/>
      <c r="G300" s="253"/>
      <c r="H300" s="253"/>
      <c r="I300" s="253"/>
      <c r="J300" s="253"/>
      <c r="K300" s="254"/>
      <c r="L300" s="254"/>
      <c r="M300" s="254"/>
      <c r="N300" s="254"/>
      <c r="O300" s="255"/>
      <c r="P300" s="254"/>
      <c r="Q300" s="218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4"/>
      <c r="AT300" s="256"/>
      <c r="AU300" s="256"/>
      <c r="AV300" s="256"/>
      <c r="AW300" s="256"/>
      <c r="AX300" s="257"/>
      <c r="AY300" s="212"/>
      <c r="AZ300" s="258"/>
      <c r="BA300" s="219"/>
      <c r="BB300" s="259"/>
      <c r="BC300" s="219"/>
      <c r="BD300" s="219"/>
      <c r="BE300" s="219"/>
      <c r="BF300" s="219"/>
      <c r="BG300" s="219"/>
      <c r="BH300" s="219"/>
      <c r="BI300" s="219"/>
      <c r="BJ300" s="219"/>
      <c r="BK300" s="219"/>
      <c r="BL300" s="219"/>
      <c r="BM300" s="219"/>
      <c r="BN300" s="219"/>
      <c r="BO300" s="219"/>
      <c r="BP300" s="219"/>
      <c r="BQ300" s="219"/>
      <c r="BR300" s="219"/>
      <c r="BS300" s="219"/>
      <c r="BT300" s="219"/>
      <c r="BU300" s="219"/>
      <c r="BV300" s="219"/>
      <c r="BW300" s="219"/>
      <c r="BX300" s="219"/>
      <c r="BY300" s="219"/>
      <c r="BZ300" s="219"/>
      <c r="CA300" s="219"/>
      <c r="CB300" s="219"/>
      <c r="CC300" s="260"/>
      <c r="CD300" s="261"/>
      <c r="CE300" s="261"/>
      <c r="CF300" s="261"/>
      <c r="CG300" s="261"/>
      <c r="CH300" s="261"/>
      <c r="CI300" s="213"/>
      <c r="CJ300" s="261"/>
      <c r="CK300" s="261"/>
      <c r="CL300" s="261"/>
      <c r="CM300" s="261"/>
      <c r="CN300" s="261"/>
      <c r="CO300" s="261"/>
      <c r="CP300" s="261"/>
      <c r="CQ300" s="261"/>
      <c r="CR300" s="261"/>
      <c r="CS300" s="261"/>
      <c r="CT300" s="261"/>
      <c r="CU300" s="261"/>
      <c r="CV300" s="261"/>
      <c r="CW300" s="261"/>
      <c r="CX300" s="261"/>
      <c r="CY300" s="261"/>
      <c r="CZ300" s="261"/>
      <c r="DA300" s="261"/>
      <c r="DB300" s="261"/>
      <c r="DC300" s="261"/>
      <c r="DD300" s="261"/>
      <c r="DE300" s="261"/>
      <c r="DF300" s="261"/>
      <c r="DG300" s="261"/>
      <c r="DH300" s="261"/>
      <c r="DI300" s="261"/>
      <c r="DJ300" s="262" t="s">
        <v>175</v>
      </c>
      <c r="DK300" s="261"/>
      <c r="DL300" s="261"/>
      <c r="DM300" s="261"/>
      <c r="DN300" s="261"/>
      <c r="DO300" s="261"/>
      <c r="DP300" s="261"/>
      <c r="DQ300" s="263"/>
      <c r="DR300" s="264"/>
      <c r="DS300" s="265"/>
      <c r="DT300" s="265"/>
      <c r="DU300" s="265"/>
      <c r="DV300" s="265"/>
      <c r="DW300" s="265"/>
      <c r="DX300" s="265"/>
      <c r="DY300" s="265"/>
      <c r="DZ300" s="265"/>
      <c r="EA300" s="265"/>
      <c r="EB300" s="265"/>
      <c r="EC300" s="265"/>
      <c r="ED300" s="265"/>
      <c r="EE300" s="265"/>
      <c r="EF300" s="265"/>
      <c r="EG300" s="265"/>
      <c r="EH300" s="265"/>
      <c r="EI300" s="265"/>
      <c r="EJ300" s="265"/>
      <c r="EK300" s="265"/>
      <c r="EL300" s="215">
        <v>45</v>
      </c>
      <c r="EM300" s="214" t="s">
        <v>25</v>
      </c>
      <c r="EN300" s="214"/>
      <c r="EO300" s="215"/>
      <c r="EP300" s="214" t="s">
        <v>25</v>
      </c>
      <c r="EQ300" s="217"/>
      <c r="ER300" s="215"/>
      <c r="ES300" s="214" t="s">
        <v>25</v>
      </c>
      <c r="ET300" s="214"/>
      <c r="EU300" s="215"/>
      <c r="EV300" s="214" t="s">
        <v>25</v>
      </c>
      <c r="EW300" s="217"/>
      <c r="EX300" s="215">
        <v>45</v>
      </c>
      <c r="EY300" s="214" t="s">
        <v>25</v>
      </c>
      <c r="EZ300" s="214"/>
      <c r="FA300" s="215"/>
      <c r="FB300" s="214" t="s">
        <v>25</v>
      </c>
      <c r="FC300" s="214"/>
      <c r="FD300" s="215">
        <v>45</v>
      </c>
      <c r="FE300" s="214" t="s">
        <v>25</v>
      </c>
      <c r="FF300" s="214"/>
      <c r="FG300" s="215"/>
      <c r="FH300" s="214" t="s">
        <v>25</v>
      </c>
      <c r="FI300" s="214"/>
      <c r="FJ300" s="215"/>
      <c r="FK300" s="214" t="s">
        <v>25</v>
      </c>
      <c r="FL300" s="214"/>
      <c r="FM300" s="215">
        <v>45</v>
      </c>
      <c r="FN300" s="214" t="s">
        <v>25</v>
      </c>
      <c r="FO300" s="214"/>
      <c r="FP300" s="266"/>
      <c r="FQ300" s="267"/>
      <c r="FR300" s="267"/>
      <c r="FS300" s="266"/>
      <c r="FT300" s="267"/>
      <c r="FU300" s="267"/>
      <c r="FV300" s="266"/>
      <c r="FW300" s="267"/>
      <c r="FX300" s="267"/>
      <c r="FY300" s="266"/>
      <c r="FZ300" s="267"/>
      <c r="GA300" s="267"/>
      <c r="GB300" s="266"/>
      <c r="GC300" s="267"/>
      <c r="GD300" s="267"/>
      <c r="GE300" s="266"/>
      <c r="GF300" s="267"/>
      <c r="GG300" s="267"/>
      <c r="GH300" s="266"/>
      <c r="GI300" s="267"/>
      <c r="GJ300" s="267"/>
      <c r="GK300" s="266"/>
      <c r="GL300" s="267"/>
      <c r="GM300" s="267"/>
      <c r="GN300" s="266"/>
      <c r="GO300" s="267"/>
      <c r="GP300" s="267"/>
      <c r="GQ300" s="266"/>
      <c r="GR300" s="267"/>
      <c r="GS300" s="268"/>
      <c r="GT300" s="269"/>
      <c r="GU300" s="270"/>
      <c r="GV300" s="270"/>
      <c r="GW300" s="270"/>
      <c r="GX300" s="270"/>
      <c r="GY300" s="271"/>
      <c r="GZ300" s="269"/>
      <c r="HA300" s="272"/>
      <c r="HB300" s="272"/>
      <c r="HC300" s="270"/>
      <c r="HD300" s="270"/>
      <c r="HE300" s="270"/>
      <c r="HF300" s="269"/>
      <c r="HG300" s="272"/>
      <c r="HH300" s="272"/>
      <c r="HI300" s="272"/>
      <c r="HJ300" s="216"/>
      <c r="HK300" s="216"/>
      <c r="HL300" s="216"/>
      <c r="HM300" s="216"/>
      <c r="HN300" s="216"/>
      <c r="HO300" s="216"/>
      <c r="HP300" s="216"/>
      <c r="HQ300" s="216"/>
      <c r="HR300" s="216"/>
      <c r="HS300" s="216"/>
      <c r="HT300" s="216"/>
      <c r="HU300" s="216"/>
      <c r="HV300" s="216"/>
      <c r="HW300" s="216"/>
      <c r="HX300" s="240"/>
      <c r="HY300" s="241"/>
      <c r="HZ300" s="242"/>
      <c r="IB300" s="244"/>
      <c r="IE300" s="31">
        <f t="shared" si="130"/>
        <v>45</v>
      </c>
      <c r="IF300" s="4"/>
      <c r="IG300" s="91"/>
      <c r="IH300" s="97">
        <f t="shared" si="131"/>
        <v>0</v>
      </c>
      <c r="II300" s="97">
        <f t="shared" ca="1" si="132"/>
        <v>0</v>
      </c>
      <c r="IJ300" s="4"/>
    </row>
    <row r="301" spans="1:244" s="243" customFormat="1" ht="17.45" hidden="1" customHeight="1">
      <c r="A301" s="236"/>
      <c r="B301" s="237"/>
      <c r="C301" s="218"/>
      <c r="D301" s="251"/>
      <c r="E301" s="252"/>
      <c r="F301" s="253"/>
      <c r="G301" s="253"/>
      <c r="H301" s="253"/>
      <c r="I301" s="253"/>
      <c r="J301" s="253"/>
      <c r="K301" s="254"/>
      <c r="L301" s="254"/>
      <c r="M301" s="254"/>
      <c r="N301" s="254"/>
      <c r="O301" s="255"/>
      <c r="P301" s="254"/>
      <c r="Q301" s="218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4"/>
      <c r="AT301" s="256"/>
      <c r="AU301" s="256"/>
      <c r="AV301" s="256"/>
      <c r="AW301" s="256"/>
      <c r="AX301" s="257"/>
      <c r="AY301" s="212"/>
      <c r="AZ301" s="258"/>
      <c r="BA301" s="219"/>
      <c r="BB301" s="259"/>
      <c r="BC301" s="219"/>
      <c r="BD301" s="219"/>
      <c r="BE301" s="219"/>
      <c r="BF301" s="219"/>
      <c r="BG301" s="219"/>
      <c r="BH301" s="219"/>
      <c r="BI301" s="219"/>
      <c r="BJ301" s="219"/>
      <c r="BK301" s="219"/>
      <c r="BL301" s="219"/>
      <c r="BM301" s="219"/>
      <c r="BN301" s="219"/>
      <c r="BO301" s="219"/>
      <c r="BP301" s="219"/>
      <c r="BQ301" s="219"/>
      <c r="BR301" s="219"/>
      <c r="BS301" s="219"/>
      <c r="BT301" s="219"/>
      <c r="BU301" s="219"/>
      <c r="BV301" s="219"/>
      <c r="BW301" s="219"/>
      <c r="BX301" s="219"/>
      <c r="BY301" s="219"/>
      <c r="BZ301" s="219"/>
      <c r="CA301" s="219"/>
      <c r="CB301" s="219"/>
      <c r="CC301" s="260"/>
      <c r="CD301" s="261"/>
      <c r="CE301" s="261"/>
      <c r="CF301" s="261"/>
      <c r="CG301" s="261"/>
      <c r="CH301" s="261"/>
      <c r="CI301" s="213"/>
      <c r="CJ301" s="261"/>
      <c r="CK301" s="261"/>
      <c r="CL301" s="261"/>
      <c r="CM301" s="261"/>
      <c r="CN301" s="261"/>
      <c r="CO301" s="261"/>
      <c r="CP301" s="261"/>
      <c r="CQ301" s="261"/>
      <c r="CR301" s="261"/>
      <c r="CS301" s="261"/>
      <c r="CT301" s="261"/>
      <c r="CU301" s="261"/>
      <c r="CV301" s="261"/>
      <c r="CW301" s="261"/>
      <c r="CX301" s="261"/>
      <c r="CY301" s="261"/>
      <c r="CZ301" s="261"/>
      <c r="DA301" s="261"/>
      <c r="DB301" s="261"/>
      <c r="DC301" s="261"/>
      <c r="DD301" s="261"/>
      <c r="DE301" s="261"/>
      <c r="DF301" s="261"/>
      <c r="DG301" s="261"/>
      <c r="DH301" s="261"/>
      <c r="DI301" s="261"/>
      <c r="DJ301" s="262" t="s">
        <v>176</v>
      </c>
      <c r="DK301" s="261"/>
      <c r="DL301" s="261"/>
      <c r="DM301" s="261"/>
      <c r="DN301" s="261"/>
      <c r="DO301" s="261"/>
      <c r="DP301" s="261"/>
      <c r="DQ301" s="263"/>
      <c r="DR301" s="264"/>
      <c r="DS301" s="265"/>
      <c r="DT301" s="265"/>
      <c r="DU301" s="265"/>
      <c r="DV301" s="265"/>
      <c r="DW301" s="265"/>
      <c r="DX301" s="265"/>
      <c r="DY301" s="265"/>
      <c r="DZ301" s="265"/>
      <c r="EA301" s="265"/>
      <c r="EB301" s="265"/>
      <c r="EC301" s="265"/>
      <c r="ED301" s="265"/>
      <c r="EE301" s="265"/>
      <c r="EF301" s="265"/>
      <c r="EG301" s="265"/>
      <c r="EH301" s="265"/>
      <c r="EI301" s="265"/>
      <c r="EJ301" s="265"/>
      <c r="EK301" s="265"/>
      <c r="EL301" s="215">
        <v>45</v>
      </c>
      <c r="EM301" s="214" t="s">
        <v>25</v>
      </c>
      <c r="EN301" s="214"/>
      <c r="EO301" s="215"/>
      <c r="EP301" s="214" t="s">
        <v>25</v>
      </c>
      <c r="EQ301" s="217"/>
      <c r="ER301" s="215"/>
      <c r="ES301" s="214" t="s">
        <v>25</v>
      </c>
      <c r="ET301" s="214"/>
      <c r="EU301" s="215"/>
      <c r="EV301" s="214" t="s">
        <v>25</v>
      </c>
      <c r="EW301" s="217"/>
      <c r="EX301" s="215">
        <v>45</v>
      </c>
      <c r="EY301" s="214" t="s">
        <v>25</v>
      </c>
      <c r="EZ301" s="214"/>
      <c r="FA301" s="215"/>
      <c r="FB301" s="214" t="s">
        <v>25</v>
      </c>
      <c r="FC301" s="214"/>
      <c r="FD301" s="215">
        <v>45</v>
      </c>
      <c r="FE301" s="214" t="s">
        <v>25</v>
      </c>
      <c r="FF301" s="214"/>
      <c r="FG301" s="215"/>
      <c r="FH301" s="214" t="s">
        <v>25</v>
      </c>
      <c r="FI301" s="214"/>
      <c r="FJ301" s="215"/>
      <c r="FK301" s="214" t="s">
        <v>25</v>
      </c>
      <c r="FL301" s="214"/>
      <c r="FM301" s="215">
        <v>45</v>
      </c>
      <c r="FN301" s="214" t="s">
        <v>25</v>
      </c>
      <c r="FO301" s="214"/>
      <c r="FP301" s="266"/>
      <c r="FQ301" s="267"/>
      <c r="FR301" s="267"/>
      <c r="FS301" s="266"/>
      <c r="FT301" s="267"/>
      <c r="FU301" s="267"/>
      <c r="FV301" s="266"/>
      <c r="FW301" s="267"/>
      <c r="FX301" s="267"/>
      <c r="FY301" s="266"/>
      <c r="FZ301" s="267"/>
      <c r="GA301" s="267"/>
      <c r="GB301" s="266"/>
      <c r="GC301" s="267"/>
      <c r="GD301" s="267"/>
      <c r="GE301" s="266"/>
      <c r="GF301" s="267"/>
      <c r="GG301" s="267"/>
      <c r="GH301" s="266"/>
      <c r="GI301" s="267"/>
      <c r="GJ301" s="267"/>
      <c r="GK301" s="266"/>
      <c r="GL301" s="267"/>
      <c r="GM301" s="267"/>
      <c r="GN301" s="266"/>
      <c r="GO301" s="267"/>
      <c r="GP301" s="267"/>
      <c r="GQ301" s="266"/>
      <c r="GR301" s="267"/>
      <c r="GS301" s="268"/>
      <c r="GT301" s="269"/>
      <c r="GU301" s="270"/>
      <c r="GV301" s="270"/>
      <c r="GW301" s="270"/>
      <c r="GX301" s="270"/>
      <c r="GY301" s="271"/>
      <c r="GZ301" s="269"/>
      <c r="HA301" s="272"/>
      <c r="HB301" s="272"/>
      <c r="HC301" s="270"/>
      <c r="HD301" s="270"/>
      <c r="HE301" s="270"/>
      <c r="HF301" s="269"/>
      <c r="HG301" s="272"/>
      <c r="HH301" s="272"/>
      <c r="HI301" s="272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40"/>
      <c r="HY301" s="241"/>
      <c r="HZ301" s="242"/>
      <c r="IB301" s="244"/>
      <c r="IE301" s="31">
        <f t="shared" si="130"/>
        <v>45</v>
      </c>
      <c r="IF301" s="4"/>
      <c r="IG301" s="91"/>
      <c r="IH301" s="97">
        <f t="shared" si="131"/>
        <v>0</v>
      </c>
      <c r="II301" s="97">
        <f t="shared" ca="1" si="132"/>
        <v>0</v>
      </c>
      <c r="IJ301" s="4"/>
    </row>
    <row r="302" spans="1:244" s="243" customFormat="1" ht="17.45" hidden="1" customHeight="1">
      <c r="A302" s="236"/>
      <c r="B302" s="237"/>
      <c r="C302" s="218"/>
      <c r="D302" s="251"/>
      <c r="E302" s="252"/>
      <c r="F302" s="253"/>
      <c r="G302" s="253"/>
      <c r="H302" s="253"/>
      <c r="I302" s="253"/>
      <c r="J302" s="253"/>
      <c r="K302" s="254"/>
      <c r="L302" s="254"/>
      <c r="M302" s="254"/>
      <c r="N302" s="254"/>
      <c r="O302" s="255"/>
      <c r="P302" s="254"/>
      <c r="Q302" s="218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4"/>
      <c r="AT302" s="256"/>
      <c r="AU302" s="256"/>
      <c r="AV302" s="256"/>
      <c r="AW302" s="256"/>
      <c r="AX302" s="257"/>
      <c r="AY302" s="212"/>
      <c r="AZ302" s="258"/>
      <c r="BA302" s="219"/>
      <c r="BB302" s="259"/>
      <c r="BC302" s="219"/>
      <c r="BD302" s="219"/>
      <c r="BE302" s="219"/>
      <c r="BF302" s="219"/>
      <c r="BG302" s="219"/>
      <c r="BH302" s="219"/>
      <c r="BI302" s="219"/>
      <c r="BJ302" s="219"/>
      <c r="BK302" s="219"/>
      <c r="BL302" s="219"/>
      <c r="BM302" s="219"/>
      <c r="BN302" s="219"/>
      <c r="BO302" s="219"/>
      <c r="BP302" s="219"/>
      <c r="BQ302" s="219"/>
      <c r="BR302" s="219"/>
      <c r="BS302" s="219"/>
      <c r="BT302" s="219"/>
      <c r="BU302" s="219"/>
      <c r="BV302" s="219"/>
      <c r="BW302" s="219"/>
      <c r="BX302" s="219"/>
      <c r="BY302" s="219"/>
      <c r="BZ302" s="219"/>
      <c r="CA302" s="219"/>
      <c r="CB302" s="219"/>
      <c r="CC302" s="260"/>
      <c r="CD302" s="261"/>
      <c r="CE302" s="261"/>
      <c r="CF302" s="261"/>
      <c r="CG302" s="261"/>
      <c r="CH302" s="261"/>
      <c r="CI302" s="213"/>
      <c r="CJ302" s="261"/>
      <c r="CK302" s="261"/>
      <c r="CL302" s="261"/>
      <c r="CM302" s="261"/>
      <c r="CN302" s="261"/>
      <c r="CO302" s="261"/>
      <c r="CP302" s="261"/>
      <c r="CQ302" s="261"/>
      <c r="CR302" s="261"/>
      <c r="CS302" s="261"/>
      <c r="CT302" s="261"/>
      <c r="CU302" s="261"/>
      <c r="CV302" s="261"/>
      <c r="CW302" s="261"/>
      <c r="CX302" s="261"/>
      <c r="CY302" s="261"/>
      <c r="CZ302" s="261"/>
      <c r="DA302" s="261"/>
      <c r="DB302" s="261"/>
      <c r="DC302" s="261"/>
      <c r="DD302" s="261"/>
      <c r="DE302" s="261"/>
      <c r="DF302" s="261"/>
      <c r="DG302" s="261"/>
      <c r="DH302" s="261"/>
      <c r="DI302" s="261"/>
      <c r="DJ302" s="262" t="s">
        <v>177</v>
      </c>
      <c r="DK302" s="261"/>
      <c r="DL302" s="261"/>
      <c r="DM302" s="261"/>
      <c r="DN302" s="261"/>
      <c r="DO302" s="261"/>
      <c r="DP302" s="261"/>
      <c r="DQ302" s="263"/>
      <c r="DR302" s="264"/>
      <c r="DS302" s="265"/>
      <c r="DT302" s="265"/>
      <c r="DU302" s="265"/>
      <c r="DV302" s="265"/>
      <c r="DW302" s="265"/>
      <c r="DX302" s="265"/>
      <c r="DY302" s="265"/>
      <c r="DZ302" s="265"/>
      <c r="EA302" s="265"/>
      <c r="EB302" s="265"/>
      <c r="EC302" s="265"/>
      <c r="ED302" s="265"/>
      <c r="EE302" s="265"/>
      <c r="EF302" s="265"/>
      <c r="EG302" s="265"/>
      <c r="EH302" s="265"/>
      <c r="EI302" s="265"/>
      <c r="EJ302" s="265"/>
      <c r="EK302" s="265"/>
      <c r="EL302" s="215">
        <v>40</v>
      </c>
      <c r="EM302" s="214" t="s">
        <v>25</v>
      </c>
      <c r="EN302" s="214"/>
      <c r="EO302" s="215"/>
      <c r="EP302" s="214" t="s">
        <v>25</v>
      </c>
      <c r="EQ302" s="217"/>
      <c r="ER302" s="215"/>
      <c r="ES302" s="214" t="s">
        <v>25</v>
      </c>
      <c r="ET302" s="214"/>
      <c r="EU302" s="215"/>
      <c r="EV302" s="214" t="s">
        <v>25</v>
      </c>
      <c r="EW302" s="217"/>
      <c r="EX302" s="215">
        <v>40</v>
      </c>
      <c r="EY302" s="214" t="s">
        <v>25</v>
      </c>
      <c r="EZ302" s="214"/>
      <c r="FA302" s="215"/>
      <c r="FB302" s="214" t="s">
        <v>25</v>
      </c>
      <c r="FC302" s="214"/>
      <c r="FD302" s="215">
        <v>40</v>
      </c>
      <c r="FE302" s="214" t="s">
        <v>25</v>
      </c>
      <c r="FF302" s="214"/>
      <c r="FG302" s="215"/>
      <c r="FH302" s="214" t="s">
        <v>25</v>
      </c>
      <c r="FI302" s="214"/>
      <c r="FJ302" s="215"/>
      <c r="FK302" s="214" t="s">
        <v>25</v>
      </c>
      <c r="FL302" s="214"/>
      <c r="FM302" s="215">
        <v>40</v>
      </c>
      <c r="FN302" s="214" t="s">
        <v>25</v>
      </c>
      <c r="FO302" s="214"/>
      <c r="FP302" s="266"/>
      <c r="FQ302" s="267"/>
      <c r="FR302" s="267"/>
      <c r="FS302" s="266"/>
      <c r="FT302" s="267"/>
      <c r="FU302" s="267"/>
      <c r="FV302" s="266"/>
      <c r="FW302" s="267"/>
      <c r="FX302" s="267"/>
      <c r="FY302" s="266"/>
      <c r="FZ302" s="267"/>
      <c r="GA302" s="267"/>
      <c r="GB302" s="266"/>
      <c r="GC302" s="267"/>
      <c r="GD302" s="267"/>
      <c r="GE302" s="266"/>
      <c r="GF302" s="267"/>
      <c r="GG302" s="267"/>
      <c r="GH302" s="266"/>
      <c r="GI302" s="267"/>
      <c r="GJ302" s="267"/>
      <c r="GK302" s="266"/>
      <c r="GL302" s="267"/>
      <c r="GM302" s="267"/>
      <c r="GN302" s="266"/>
      <c r="GO302" s="267"/>
      <c r="GP302" s="267"/>
      <c r="GQ302" s="266"/>
      <c r="GR302" s="267"/>
      <c r="GS302" s="268"/>
      <c r="GT302" s="269"/>
      <c r="GU302" s="270"/>
      <c r="GV302" s="270"/>
      <c r="GW302" s="270"/>
      <c r="GX302" s="270"/>
      <c r="GY302" s="271"/>
      <c r="GZ302" s="269"/>
      <c r="HA302" s="272"/>
      <c r="HB302" s="272"/>
      <c r="HC302" s="270"/>
      <c r="HD302" s="270"/>
      <c r="HE302" s="270"/>
      <c r="HF302" s="269"/>
      <c r="HG302" s="272"/>
      <c r="HH302" s="272"/>
      <c r="HI302" s="272"/>
      <c r="HJ302" s="216"/>
      <c r="HK302" s="216"/>
      <c r="HL302" s="216"/>
      <c r="HM302" s="216"/>
      <c r="HN302" s="216"/>
      <c r="HO302" s="216"/>
      <c r="HP302" s="216"/>
      <c r="HQ302" s="216"/>
      <c r="HR302" s="216"/>
      <c r="HS302" s="216"/>
      <c r="HT302" s="216"/>
      <c r="HU302" s="216"/>
      <c r="HV302" s="216"/>
      <c r="HW302" s="216"/>
      <c r="HX302" s="240"/>
      <c r="HY302" s="241"/>
      <c r="HZ302" s="242"/>
      <c r="IB302" s="244"/>
      <c r="IE302" s="31">
        <f t="shared" si="130"/>
        <v>40</v>
      </c>
      <c r="IF302" s="4"/>
      <c r="IG302" s="91"/>
      <c r="IH302" s="97">
        <f t="shared" si="131"/>
        <v>0</v>
      </c>
      <c r="II302" s="97">
        <f t="shared" ca="1" si="132"/>
        <v>0</v>
      </c>
      <c r="IJ302" s="4"/>
    </row>
    <row r="303" spans="1:244" s="243" customFormat="1" ht="17.45" hidden="1" customHeight="1">
      <c r="A303" s="236"/>
      <c r="B303" s="237"/>
      <c r="C303" s="218"/>
      <c r="D303" s="251"/>
      <c r="E303" s="252"/>
      <c r="F303" s="253"/>
      <c r="G303" s="253"/>
      <c r="H303" s="253"/>
      <c r="I303" s="253"/>
      <c r="J303" s="253"/>
      <c r="K303" s="254"/>
      <c r="L303" s="254"/>
      <c r="M303" s="254"/>
      <c r="N303" s="254"/>
      <c r="O303" s="255"/>
      <c r="P303" s="254"/>
      <c r="Q303" s="218"/>
      <c r="R303" s="254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/>
      <c r="AK303" s="254"/>
      <c r="AL303" s="254"/>
      <c r="AM303" s="254"/>
      <c r="AN303" s="254"/>
      <c r="AO303" s="254"/>
      <c r="AP303" s="254"/>
      <c r="AQ303" s="254"/>
      <c r="AR303" s="254"/>
      <c r="AS303" s="254"/>
      <c r="AT303" s="256"/>
      <c r="AU303" s="256"/>
      <c r="AV303" s="256"/>
      <c r="AW303" s="256"/>
      <c r="AX303" s="257"/>
      <c r="AY303" s="212"/>
      <c r="AZ303" s="258"/>
      <c r="BA303" s="219"/>
      <c r="BB303" s="259"/>
      <c r="BC303" s="219"/>
      <c r="BD303" s="219"/>
      <c r="BE303" s="219"/>
      <c r="BF303" s="219"/>
      <c r="BG303" s="219"/>
      <c r="BH303" s="219"/>
      <c r="BI303" s="219"/>
      <c r="BJ303" s="219"/>
      <c r="BK303" s="219"/>
      <c r="BL303" s="219"/>
      <c r="BM303" s="219"/>
      <c r="BN303" s="219"/>
      <c r="BO303" s="219"/>
      <c r="BP303" s="219"/>
      <c r="BQ303" s="219"/>
      <c r="BR303" s="219"/>
      <c r="BS303" s="219"/>
      <c r="BT303" s="219"/>
      <c r="BU303" s="219"/>
      <c r="BV303" s="219"/>
      <c r="BW303" s="219"/>
      <c r="BX303" s="219"/>
      <c r="BY303" s="219"/>
      <c r="BZ303" s="219"/>
      <c r="CA303" s="219"/>
      <c r="CB303" s="219"/>
      <c r="CC303" s="260"/>
      <c r="CD303" s="261"/>
      <c r="CE303" s="261"/>
      <c r="CF303" s="261"/>
      <c r="CG303" s="261"/>
      <c r="CH303" s="261"/>
      <c r="CI303" s="213"/>
      <c r="CJ303" s="261"/>
      <c r="CK303" s="261"/>
      <c r="CL303" s="261"/>
      <c r="CM303" s="261"/>
      <c r="CN303" s="261"/>
      <c r="CO303" s="261"/>
      <c r="CP303" s="261"/>
      <c r="CQ303" s="261"/>
      <c r="CR303" s="261"/>
      <c r="CS303" s="261"/>
      <c r="CT303" s="261"/>
      <c r="CU303" s="261"/>
      <c r="CV303" s="261"/>
      <c r="CW303" s="261"/>
      <c r="CX303" s="261"/>
      <c r="CY303" s="261"/>
      <c r="CZ303" s="261"/>
      <c r="DA303" s="261"/>
      <c r="DB303" s="261"/>
      <c r="DC303" s="261"/>
      <c r="DD303" s="261"/>
      <c r="DE303" s="261"/>
      <c r="DF303" s="261"/>
      <c r="DG303" s="261"/>
      <c r="DH303" s="261"/>
      <c r="DI303" s="261"/>
      <c r="DJ303" s="262" t="s">
        <v>178</v>
      </c>
      <c r="DK303" s="261"/>
      <c r="DL303" s="261"/>
      <c r="DM303" s="261"/>
      <c r="DN303" s="261"/>
      <c r="DO303" s="261"/>
      <c r="DP303" s="261"/>
      <c r="DQ303" s="263"/>
      <c r="DR303" s="264"/>
      <c r="DS303" s="265"/>
      <c r="DT303" s="265"/>
      <c r="DU303" s="265"/>
      <c r="DV303" s="265"/>
      <c r="DW303" s="265"/>
      <c r="DX303" s="265"/>
      <c r="DY303" s="265"/>
      <c r="DZ303" s="265"/>
      <c r="EA303" s="265"/>
      <c r="EB303" s="265"/>
      <c r="EC303" s="265"/>
      <c r="ED303" s="265"/>
      <c r="EE303" s="265"/>
      <c r="EF303" s="265"/>
      <c r="EG303" s="265"/>
      <c r="EH303" s="265"/>
      <c r="EI303" s="265"/>
      <c r="EJ303" s="265"/>
      <c r="EK303" s="265"/>
      <c r="EL303" s="215">
        <v>40</v>
      </c>
      <c r="EM303" s="214" t="s">
        <v>25</v>
      </c>
      <c r="EN303" s="214"/>
      <c r="EO303" s="215"/>
      <c r="EP303" s="214" t="s">
        <v>25</v>
      </c>
      <c r="EQ303" s="217"/>
      <c r="ER303" s="215"/>
      <c r="ES303" s="214" t="s">
        <v>25</v>
      </c>
      <c r="ET303" s="214"/>
      <c r="EU303" s="215"/>
      <c r="EV303" s="214" t="s">
        <v>25</v>
      </c>
      <c r="EW303" s="217"/>
      <c r="EX303" s="215">
        <v>40</v>
      </c>
      <c r="EY303" s="214" t="s">
        <v>25</v>
      </c>
      <c r="EZ303" s="214"/>
      <c r="FA303" s="215"/>
      <c r="FB303" s="214" t="s">
        <v>25</v>
      </c>
      <c r="FC303" s="214"/>
      <c r="FD303" s="215">
        <v>40</v>
      </c>
      <c r="FE303" s="214" t="s">
        <v>25</v>
      </c>
      <c r="FF303" s="214"/>
      <c r="FG303" s="215"/>
      <c r="FH303" s="214" t="s">
        <v>25</v>
      </c>
      <c r="FI303" s="214"/>
      <c r="FJ303" s="215"/>
      <c r="FK303" s="214" t="s">
        <v>25</v>
      </c>
      <c r="FL303" s="214"/>
      <c r="FM303" s="215">
        <v>40</v>
      </c>
      <c r="FN303" s="214" t="s">
        <v>25</v>
      </c>
      <c r="FO303" s="214"/>
      <c r="FP303" s="266"/>
      <c r="FQ303" s="267"/>
      <c r="FR303" s="267"/>
      <c r="FS303" s="266"/>
      <c r="FT303" s="267"/>
      <c r="FU303" s="267"/>
      <c r="FV303" s="266"/>
      <c r="FW303" s="267"/>
      <c r="FX303" s="267"/>
      <c r="FY303" s="266"/>
      <c r="FZ303" s="267"/>
      <c r="GA303" s="267"/>
      <c r="GB303" s="266"/>
      <c r="GC303" s="267"/>
      <c r="GD303" s="267"/>
      <c r="GE303" s="266"/>
      <c r="GF303" s="267"/>
      <c r="GG303" s="267"/>
      <c r="GH303" s="266"/>
      <c r="GI303" s="267"/>
      <c r="GJ303" s="267"/>
      <c r="GK303" s="266"/>
      <c r="GL303" s="267"/>
      <c r="GM303" s="267"/>
      <c r="GN303" s="266"/>
      <c r="GO303" s="267"/>
      <c r="GP303" s="267"/>
      <c r="GQ303" s="266"/>
      <c r="GR303" s="267"/>
      <c r="GS303" s="268"/>
      <c r="GT303" s="269"/>
      <c r="GU303" s="270"/>
      <c r="GV303" s="270"/>
      <c r="GW303" s="270"/>
      <c r="GX303" s="270"/>
      <c r="GY303" s="271"/>
      <c r="GZ303" s="269"/>
      <c r="HA303" s="272"/>
      <c r="HB303" s="272"/>
      <c r="HC303" s="270"/>
      <c r="HD303" s="270"/>
      <c r="HE303" s="270"/>
      <c r="HF303" s="269"/>
      <c r="HG303" s="272"/>
      <c r="HH303" s="272"/>
      <c r="HI303" s="272"/>
      <c r="HJ303" s="216"/>
      <c r="HK303" s="216"/>
      <c r="HL303" s="216"/>
      <c r="HM303" s="216"/>
      <c r="HN303" s="216"/>
      <c r="HO303" s="216"/>
      <c r="HP303" s="216"/>
      <c r="HQ303" s="216"/>
      <c r="HR303" s="216"/>
      <c r="HS303" s="216"/>
      <c r="HT303" s="216"/>
      <c r="HU303" s="216"/>
      <c r="HV303" s="216"/>
      <c r="HW303" s="216"/>
      <c r="HX303" s="240"/>
      <c r="HY303" s="241"/>
      <c r="HZ303" s="242"/>
      <c r="IB303" s="244"/>
      <c r="IE303" s="31">
        <f t="shared" si="130"/>
        <v>40</v>
      </c>
      <c r="IF303" s="4"/>
      <c r="IG303" s="91"/>
      <c r="IH303" s="97">
        <f t="shared" si="131"/>
        <v>0</v>
      </c>
      <c r="II303" s="97">
        <f t="shared" ca="1" si="132"/>
        <v>0</v>
      </c>
      <c r="IJ303" s="4"/>
    </row>
    <row r="304" spans="1:244" s="243" customFormat="1" ht="17.45" hidden="1" customHeight="1">
      <c r="A304" s="236"/>
      <c r="B304" s="237"/>
      <c r="C304" s="218"/>
      <c r="D304" s="251"/>
      <c r="E304" s="252"/>
      <c r="F304" s="253"/>
      <c r="G304" s="253"/>
      <c r="H304" s="253"/>
      <c r="I304" s="253"/>
      <c r="J304" s="253"/>
      <c r="K304" s="254"/>
      <c r="L304" s="254"/>
      <c r="M304" s="254"/>
      <c r="N304" s="254"/>
      <c r="O304" s="255"/>
      <c r="P304" s="254"/>
      <c r="Q304" s="218"/>
      <c r="R304" s="254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  <c r="AQ304" s="254"/>
      <c r="AR304" s="254"/>
      <c r="AS304" s="254"/>
      <c r="AT304" s="256"/>
      <c r="AU304" s="256"/>
      <c r="AV304" s="256"/>
      <c r="AW304" s="256"/>
      <c r="AX304" s="257"/>
      <c r="AY304" s="212"/>
      <c r="AZ304" s="258"/>
      <c r="BA304" s="219"/>
      <c r="BB304" s="259"/>
      <c r="BC304" s="219"/>
      <c r="BD304" s="219"/>
      <c r="BE304" s="219"/>
      <c r="BF304" s="219"/>
      <c r="BG304" s="219"/>
      <c r="BH304" s="219"/>
      <c r="BI304" s="219"/>
      <c r="BJ304" s="219"/>
      <c r="BK304" s="219"/>
      <c r="BL304" s="219"/>
      <c r="BM304" s="219"/>
      <c r="BN304" s="219"/>
      <c r="BO304" s="219"/>
      <c r="BP304" s="219"/>
      <c r="BQ304" s="219"/>
      <c r="BR304" s="219"/>
      <c r="BS304" s="219"/>
      <c r="BT304" s="219"/>
      <c r="BU304" s="219"/>
      <c r="BV304" s="219"/>
      <c r="BW304" s="219"/>
      <c r="BX304" s="219"/>
      <c r="BY304" s="219"/>
      <c r="BZ304" s="219"/>
      <c r="CA304" s="219"/>
      <c r="CB304" s="219"/>
      <c r="CC304" s="260"/>
      <c r="CD304" s="261"/>
      <c r="CE304" s="261"/>
      <c r="CF304" s="261"/>
      <c r="CG304" s="261"/>
      <c r="CH304" s="261"/>
      <c r="CI304" s="213"/>
      <c r="CJ304" s="261"/>
      <c r="CK304" s="261"/>
      <c r="CL304" s="261"/>
      <c r="CM304" s="261"/>
      <c r="CN304" s="261"/>
      <c r="CO304" s="261"/>
      <c r="CP304" s="261"/>
      <c r="CQ304" s="261"/>
      <c r="CR304" s="261"/>
      <c r="CS304" s="261"/>
      <c r="CT304" s="261"/>
      <c r="CU304" s="261"/>
      <c r="CV304" s="261"/>
      <c r="CW304" s="261"/>
      <c r="CX304" s="261"/>
      <c r="CY304" s="261"/>
      <c r="CZ304" s="261"/>
      <c r="DA304" s="261"/>
      <c r="DB304" s="261"/>
      <c r="DC304" s="261"/>
      <c r="DD304" s="261"/>
      <c r="DE304" s="261"/>
      <c r="DF304" s="261"/>
      <c r="DG304" s="261"/>
      <c r="DH304" s="261"/>
      <c r="DI304" s="261"/>
      <c r="DJ304" s="262" t="s">
        <v>179</v>
      </c>
      <c r="DK304" s="261"/>
      <c r="DL304" s="261"/>
      <c r="DM304" s="261"/>
      <c r="DN304" s="261"/>
      <c r="DO304" s="261"/>
      <c r="DP304" s="261"/>
      <c r="DQ304" s="263"/>
      <c r="DR304" s="264"/>
      <c r="DS304" s="265"/>
      <c r="DT304" s="265"/>
      <c r="DU304" s="265"/>
      <c r="DV304" s="265"/>
      <c r="DW304" s="265"/>
      <c r="DX304" s="265"/>
      <c r="DY304" s="265"/>
      <c r="DZ304" s="265"/>
      <c r="EA304" s="265"/>
      <c r="EB304" s="265"/>
      <c r="EC304" s="265"/>
      <c r="ED304" s="265"/>
      <c r="EE304" s="265"/>
      <c r="EF304" s="265"/>
      <c r="EG304" s="265"/>
      <c r="EH304" s="265"/>
      <c r="EI304" s="265"/>
      <c r="EJ304" s="265"/>
      <c r="EK304" s="265"/>
      <c r="EL304" s="215">
        <v>40</v>
      </c>
      <c r="EM304" s="214" t="s">
        <v>25</v>
      </c>
      <c r="EN304" s="214"/>
      <c r="EO304" s="215"/>
      <c r="EP304" s="214" t="s">
        <v>25</v>
      </c>
      <c r="EQ304" s="217"/>
      <c r="ER304" s="215"/>
      <c r="ES304" s="214" t="s">
        <v>25</v>
      </c>
      <c r="ET304" s="214"/>
      <c r="EU304" s="215"/>
      <c r="EV304" s="214" t="s">
        <v>25</v>
      </c>
      <c r="EW304" s="217"/>
      <c r="EX304" s="215">
        <v>40</v>
      </c>
      <c r="EY304" s="214" t="s">
        <v>25</v>
      </c>
      <c r="EZ304" s="214"/>
      <c r="FA304" s="215"/>
      <c r="FB304" s="214" t="s">
        <v>25</v>
      </c>
      <c r="FC304" s="214"/>
      <c r="FD304" s="215">
        <v>40</v>
      </c>
      <c r="FE304" s="214" t="s">
        <v>25</v>
      </c>
      <c r="FF304" s="214"/>
      <c r="FG304" s="215"/>
      <c r="FH304" s="214" t="s">
        <v>25</v>
      </c>
      <c r="FI304" s="214"/>
      <c r="FJ304" s="215"/>
      <c r="FK304" s="214" t="s">
        <v>25</v>
      </c>
      <c r="FL304" s="214"/>
      <c r="FM304" s="215">
        <v>40</v>
      </c>
      <c r="FN304" s="214" t="s">
        <v>25</v>
      </c>
      <c r="FO304" s="214"/>
      <c r="FP304" s="266"/>
      <c r="FQ304" s="267"/>
      <c r="FR304" s="267"/>
      <c r="FS304" s="266"/>
      <c r="FT304" s="267"/>
      <c r="FU304" s="267"/>
      <c r="FV304" s="266"/>
      <c r="FW304" s="267"/>
      <c r="FX304" s="267"/>
      <c r="FY304" s="266"/>
      <c r="FZ304" s="267"/>
      <c r="GA304" s="267"/>
      <c r="GB304" s="266"/>
      <c r="GC304" s="267"/>
      <c r="GD304" s="267"/>
      <c r="GE304" s="266"/>
      <c r="GF304" s="267"/>
      <c r="GG304" s="267"/>
      <c r="GH304" s="266"/>
      <c r="GI304" s="267"/>
      <c r="GJ304" s="267"/>
      <c r="GK304" s="266"/>
      <c r="GL304" s="267"/>
      <c r="GM304" s="267"/>
      <c r="GN304" s="266"/>
      <c r="GO304" s="267"/>
      <c r="GP304" s="267"/>
      <c r="GQ304" s="266"/>
      <c r="GR304" s="267"/>
      <c r="GS304" s="268"/>
      <c r="GT304" s="269"/>
      <c r="GU304" s="270"/>
      <c r="GV304" s="270"/>
      <c r="GW304" s="270"/>
      <c r="GX304" s="270"/>
      <c r="GY304" s="271"/>
      <c r="GZ304" s="269"/>
      <c r="HA304" s="272"/>
      <c r="HB304" s="272"/>
      <c r="HC304" s="270"/>
      <c r="HD304" s="270"/>
      <c r="HE304" s="270"/>
      <c r="HF304" s="269"/>
      <c r="HG304" s="272"/>
      <c r="HH304" s="272"/>
      <c r="HI304" s="272"/>
      <c r="HJ304" s="216"/>
      <c r="HK304" s="216"/>
      <c r="HL304" s="216"/>
      <c r="HM304" s="216"/>
      <c r="HN304" s="216"/>
      <c r="HO304" s="216"/>
      <c r="HP304" s="216"/>
      <c r="HQ304" s="216"/>
      <c r="HR304" s="216"/>
      <c r="HS304" s="216"/>
      <c r="HT304" s="216"/>
      <c r="HU304" s="216"/>
      <c r="HV304" s="216"/>
      <c r="HW304" s="216"/>
      <c r="HX304" s="240"/>
      <c r="HY304" s="241"/>
      <c r="HZ304" s="242"/>
      <c r="IB304" s="244"/>
      <c r="IE304" s="31">
        <f t="shared" si="130"/>
        <v>40</v>
      </c>
      <c r="IF304" s="4"/>
      <c r="IG304" s="91"/>
      <c r="IH304" s="97">
        <f t="shared" si="131"/>
        <v>0</v>
      </c>
      <c r="II304" s="97">
        <f t="shared" ca="1" si="132"/>
        <v>0</v>
      </c>
      <c r="IJ304" s="4"/>
    </row>
    <row r="305" spans="1:797" s="243" customFormat="1" ht="17.45" hidden="1" customHeight="1">
      <c r="A305" s="236"/>
      <c r="B305" s="237"/>
      <c r="C305" s="218"/>
      <c r="D305" s="251"/>
      <c r="E305" s="252"/>
      <c r="F305" s="253"/>
      <c r="G305" s="253"/>
      <c r="H305" s="253"/>
      <c r="I305" s="253"/>
      <c r="J305" s="253"/>
      <c r="K305" s="254"/>
      <c r="L305" s="254"/>
      <c r="M305" s="254"/>
      <c r="N305" s="254"/>
      <c r="O305" s="255"/>
      <c r="P305" s="254"/>
      <c r="Q305" s="218"/>
      <c r="R305" s="254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/>
      <c r="AR305" s="254"/>
      <c r="AS305" s="254"/>
      <c r="AT305" s="256"/>
      <c r="AU305" s="256"/>
      <c r="AV305" s="256"/>
      <c r="AW305" s="256"/>
      <c r="AX305" s="257"/>
      <c r="AY305" s="212"/>
      <c r="AZ305" s="258"/>
      <c r="BA305" s="219"/>
      <c r="BB305" s="259"/>
      <c r="BC305" s="219"/>
      <c r="BD305" s="219"/>
      <c r="BE305" s="219"/>
      <c r="BF305" s="219"/>
      <c r="BG305" s="219"/>
      <c r="BH305" s="219"/>
      <c r="BI305" s="219"/>
      <c r="BJ305" s="219"/>
      <c r="BK305" s="219"/>
      <c r="BL305" s="219"/>
      <c r="BM305" s="219"/>
      <c r="BN305" s="219"/>
      <c r="BO305" s="219"/>
      <c r="BP305" s="219"/>
      <c r="BQ305" s="219"/>
      <c r="BR305" s="219"/>
      <c r="BS305" s="219"/>
      <c r="BT305" s="219"/>
      <c r="BU305" s="219"/>
      <c r="BV305" s="219"/>
      <c r="BW305" s="219"/>
      <c r="BX305" s="219"/>
      <c r="BY305" s="219"/>
      <c r="BZ305" s="219"/>
      <c r="CA305" s="219"/>
      <c r="CB305" s="219"/>
      <c r="CC305" s="260"/>
      <c r="CD305" s="261"/>
      <c r="CE305" s="261"/>
      <c r="CF305" s="261"/>
      <c r="CG305" s="261"/>
      <c r="CH305" s="261"/>
      <c r="CI305" s="213"/>
      <c r="CJ305" s="261"/>
      <c r="CK305" s="261"/>
      <c r="CL305" s="261"/>
      <c r="CM305" s="261"/>
      <c r="CN305" s="261"/>
      <c r="CO305" s="261"/>
      <c r="CP305" s="261"/>
      <c r="CQ305" s="261"/>
      <c r="CR305" s="261"/>
      <c r="CS305" s="261"/>
      <c r="CT305" s="261"/>
      <c r="CU305" s="261"/>
      <c r="CV305" s="261"/>
      <c r="CW305" s="261"/>
      <c r="CX305" s="261"/>
      <c r="CY305" s="261"/>
      <c r="CZ305" s="261"/>
      <c r="DA305" s="261"/>
      <c r="DB305" s="261"/>
      <c r="DC305" s="261"/>
      <c r="DD305" s="261"/>
      <c r="DE305" s="261"/>
      <c r="DF305" s="261"/>
      <c r="DG305" s="261"/>
      <c r="DH305" s="261"/>
      <c r="DI305" s="261"/>
      <c r="DJ305" s="262" t="s">
        <v>180</v>
      </c>
      <c r="DK305" s="261"/>
      <c r="DL305" s="261"/>
      <c r="DM305" s="261"/>
      <c r="DN305" s="261"/>
      <c r="DO305" s="261"/>
      <c r="DP305" s="261"/>
      <c r="DQ305" s="263"/>
      <c r="DR305" s="264"/>
      <c r="DS305" s="265"/>
      <c r="DT305" s="265"/>
      <c r="DU305" s="265"/>
      <c r="DV305" s="265"/>
      <c r="DW305" s="265"/>
      <c r="DX305" s="265"/>
      <c r="DY305" s="265"/>
      <c r="DZ305" s="265"/>
      <c r="EA305" s="265"/>
      <c r="EB305" s="265"/>
      <c r="EC305" s="265"/>
      <c r="ED305" s="265"/>
      <c r="EE305" s="265"/>
      <c r="EF305" s="265"/>
      <c r="EG305" s="265"/>
      <c r="EH305" s="265"/>
      <c r="EI305" s="265"/>
      <c r="EJ305" s="265"/>
      <c r="EK305" s="265"/>
      <c r="EL305" s="215">
        <v>30</v>
      </c>
      <c r="EM305" s="214" t="s">
        <v>25</v>
      </c>
      <c r="EN305" s="214"/>
      <c r="EO305" s="215"/>
      <c r="EP305" s="214" t="s">
        <v>25</v>
      </c>
      <c r="EQ305" s="217"/>
      <c r="ER305" s="215"/>
      <c r="ES305" s="214" t="s">
        <v>25</v>
      </c>
      <c r="ET305" s="214"/>
      <c r="EU305" s="215"/>
      <c r="EV305" s="214" t="s">
        <v>25</v>
      </c>
      <c r="EW305" s="217"/>
      <c r="EX305" s="215">
        <v>30</v>
      </c>
      <c r="EY305" s="214" t="s">
        <v>25</v>
      </c>
      <c r="EZ305" s="214"/>
      <c r="FA305" s="215"/>
      <c r="FB305" s="214" t="s">
        <v>25</v>
      </c>
      <c r="FC305" s="214"/>
      <c r="FD305" s="215">
        <v>30</v>
      </c>
      <c r="FE305" s="214" t="s">
        <v>25</v>
      </c>
      <c r="FF305" s="214"/>
      <c r="FG305" s="215"/>
      <c r="FH305" s="214" t="s">
        <v>25</v>
      </c>
      <c r="FI305" s="214"/>
      <c r="FJ305" s="215"/>
      <c r="FK305" s="214" t="s">
        <v>25</v>
      </c>
      <c r="FL305" s="214"/>
      <c r="FM305" s="215">
        <v>30</v>
      </c>
      <c r="FN305" s="214" t="s">
        <v>25</v>
      </c>
      <c r="FO305" s="214"/>
      <c r="FP305" s="266"/>
      <c r="FQ305" s="267"/>
      <c r="FR305" s="267"/>
      <c r="FS305" s="266"/>
      <c r="FT305" s="267"/>
      <c r="FU305" s="267"/>
      <c r="FV305" s="266"/>
      <c r="FW305" s="267"/>
      <c r="FX305" s="267"/>
      <c r="FY305" s="266"/>
      <c r="FZ305" s="267"/>
      <c r="GA305" s="267"/>
      <c r="GB305" s="266"/>
      <c r="GC305" s="267"/>
      <c r="GD305" s="267"/>
      <c r="GE305" s="266"/>
      <c r="GF305" s="267"/>
      <c r="GG305" s="267"/>
      <c r="GH305" s="266"/>
      <c r="GI305" s="267"/>
      <c r="GJ305" s="267"/>
      <c r="GK305" s="266"/>
      <c r="GL305" s="267"/>
      <c r="GM305" s="267"/>
      <c r="GN305" s="266"/>
      <c r="GO305" s="267"/>
      <c r="GP305" s="267"/>
      <c r="GQ305" s="266"/>
      <c r="GR305" s="267"/>
      <c r="GS305" s="268"/>
      <c r="GT305" s="269"/>
      <c r="GU305" s="270"/>
      <c r="GV305" s="270"/>
      <c r="GW305" s="270"/>
      <c r="GX305" s="270"/>
      <c r="GY305" s="271"/>
      <c r="GZ305" s="269"/>
      <c r="HA305" s="272"/>
      <c r="HB305" s="272"/>
      <c r="HC305" s="270"/>
      <c r="HD305" s="270"/>
      <c r="HE305" s="270"/>
      <c r="HF305" s="269"/>
      <c r="HG305" s="272"/>
      <c r="HH305" s="272"/>
      <c r="HI305" s="272"/>
      <c r="HJ305" s="216"/>
      <c r="HK305" s="216"/>
      <c r="HL305" s="216"/>
      <c r="HM305" s="216"/>
      <c r="HN305" s="216"/>
      <c r="HO305" s="216"/>
      <c r="HP305" s="216"/>
      <c r="HQ305" s="216"/>
      <c r="HR305" s="216"/>
      <c r="HS305" s="216"/>
      <c r="HT305" s="216"/>
      <c r="HU305" s="216"/>
      <c r="HV305" s="216"/>
      <c r="HW305" s="216"/>
      <c r="HX305" s="240"/>
      <c r="HY305" s="241"/>
      <c r="HZ305" s="242"/>
      <c r="IB305" s="244"/>
      <c r="IE305" s="31">
        <f t="shared" si="130"/>
        <v>30</v>
      </c>
      <c r="IF305" s="4"/>
      <c r="IG305" s="91"/>
      <c r="IH305" s="97">
        <f t="shared" si="131"/>
        <v>0</v>
      </c>
      <c r="II305" s="97">
        <f t="shared" ca="1" si="132"/>
        <v>0</v>
      </c>
      <c r="IJ305" s="4"/>
    </row>
    <row r="306" spans="1:797" s="243" customFormat="1" ht="17.45" hidden="1" customHeight="1">
      <c r="A306" s="236"/>
      <c r="B306" s="237"/>
      <c r="C306" s="218"/>
      <c r="D306" s="251"/>
      <c r="E306" s="252"/>
      <c r="F306" s="253"/>
      <c r="G306" s="253"/>
      <c r="H306" s="253"/>
      <c r="I306" s="253"/>
      <c r="J306" s="253"/>
      <c r="K306" s="254"/>
      <c r="L306" s="254"/>
      <c r="M306" s="254"/>
      <c r="N306" s="254"/>
      <c r="O306" s="255"/>
      <c r="P306" s="254"/>
      <c r="Q306" s="218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/>
      <c r="AR306" s="254"/>
      <c r="AS306" s="254"/>
      <c r="AT306" s="256"/>
      <c r="AU306" s="256"/>
      <c r="AV306" s="256"/>
      <c r="AW306" s="256"/>
      <c r="AX306" s="257"/>
      <c r="AY306" s="212"/>
      <c r="AZ306" s="258"/>
      <c r="BA306" s="219"/>
      <c r="BB306" s="259"/>
      <c r="BC306" s="219"/>
      <c r="BD306" s="219"/>
      <c r="BE306" s="219"/>
      <c r="BF306" s="219"/>
      <c r="BG306" s="219"/>
      <c r="BH306" s="219"/>
      <c r="BI306" s="219"/>
      <c r="BJ306" s="219"/>
      <c r="BK306" s="219"/>
      <c r="BL306" s="219"/>
      <c r="BM306" s="219"/>
      <c r="BN306" s="219"/>
      <c r="BO306" s="219"/>
      <c r="BP306" s="219"/>
      <c r="BQ306" s="219"/>
      <c r="BR306" s="219"/>
      <c r="BS306" s="219"/>
      <c r="BT306" s="219"/>
      <c r="BU306" s="219"/>
      <c r="BV306" s="219"/>
      <c r="BW306" s="219"/>
      <c r="BX306" s="219"/>
      <c r="BY306" s="219"/>
      <c r="BZ306" s="219"/>
      <c r="CA306" s="219"/>
      <c r="CB306" s="219"/>
      <c r="CC306" s="260"/>
      <c r="CD306" s="261"/>
      <c r="CE306" s="261"/>
      <c r="CF306" s="261"/>
      <c r="CG306" s="261"/>
      <c r="CH306" s="261"/>
      <c r="CI306" s="213"/>
      <c r="CJ306" s="261"/>
      <c r="CK306" s="261"/>
      <c r="CL306" s="261"/>
      <c r="CM306" s="261"/>
      <c r="CN306" s="261"/>
      <c r="CO306" s="261"/>
      <c r="CP306" s="261"/>
      <c r="CQ306" s="261"/>
      <c r="CR306" s="261"/>
      <c r="CS306" s="261"/>
      <c r="CT306" s="261"/>
      <c r="CU306" s="261"/>
      <c r="CV306" s="261"/>
      <c r="CW306" s="261"/>
      <c r="CX306" s="261"/>
      <c r="CY306" s="261"/>
      <c r="CZ306" s="261"/>
      <c r="DA306" s="261"/>
      <c r="DB306" s="261"/>
      <c r="DC306" s="261"/>
      <c r="DD306" s="261"/>
      <c r="DE306" s="261"/>
      <c r="DF306" s="261"/>
      <c r="DG306" s="261"/>
      <c r="DH306" s="261"/>
      <c r="DI306" s="261"/>
      <c r="DJ306" s="262" t="s">
        <v>181</v>
      </c>
      <c r="DK306" s="261"/>
      <c r="DL306" s="261"/>
      <c r="DM306" s="261"/>
      <c r="DN306" s="261"/>
      <c r="DO306" s="261"/>
      <c r="DP306" s="261"/>
      <c r="DQ306" s="263"/>
      <c r="DR306" s="264"/>
      <c r="DS306" s="265"/>
      <c r="DT306" s="265"/>
      <c r="DU306" s="265"/>
      <c r="DV306" s="265"/>
      <c r="DW306" s="265"/>
      <c r="DX306" s="265"/>
      <c r="DY306" s="265"/>
      <c r="DZ306" s="265"/>
      <c r="EA306" s="265"/>
      <c r="EB306" s="265"/>
      <c r="EC306" s="265"/>
      <c r="ED306" s="265"/>
      <c r="EE306" s="265"/>
      <c r="EF306" s="265"/>
      <c r="EG306" s="265"/>
      <c r="EH306" s="265"/>
      <c r="EI306" s="265"/>
      <c r="EJ306" s="265"/>
      <c r="EK306" s="265"/>
      <c r="EL306" s="215">
        <v>45</v>
      </c>
      <c r="EM306" s="214" t="s">
        <v>25</v>
      </c>
      <c r="EN306" s="214"/>
      <c r="EO306" s="215"/>
      <c r="EP306" s="214" t="s">
        <v>25</v>
      </c>
      <c r="EQ306" s="217"/>
      <c r="ER306" s="215"/>
      <c r="ES306" s="214" t="s">
        <v>25</v>
      </c>
      <c r="ET306" s="214"/>
      <c r="EU306" s="215"/>
      <c r="EV306" s="214" t="s">
        <v>25</v>
      </c>
      <c r="EW306" s="217"/>
      <c r="EX306" s="215">
        <v>45</v>
      </c>
      <c r="EY306" s="214" t="s">
        <v>25</v>
      </c>
      <c r="EZ306" s="214"/>
      <c r="FA306" s="215"/>
      <c r="FB306" s="214" t="s">
        <v>25</v>
      </c>
      <c r="FC306" s="214"/>
      <c r="FD306" s="215">
        <v>45</v>
      </c>
      <c r="FE306" s="214" t="s">
        <v>25</v>
      </c>
      <c r="FF306" s="214"/>
      <c r="FG306" s="215"/>
      <c r="FH306" s="214" t="s">
        <v>25</v>
      </c>
      <c r="FI306" s="214"/>
      <c r="FJ306" s="215"/>
      <c r="FK306" s="214" t="s">
        <v>25</v>
      </c>
      <c r="FL306" s="214"/>
      <c r="FM306" s="215">
        <v>45</v>
      </c>
      <c r="FN306" s="214" t="s">
        <v>25</v>
      </c>
      <c r="FO306" s="214"/>
      <c r="FP306" s="266"/>
      <c r="FQ306" s="267"/>
      <c r="FR306" s="267"/>
      <c r="FS306" s="266"/>
      <c r="FT306" s="267"/>
      <c r="FU306" s="267"/>
      <c r="FV306" s="266"/>
      <c r="FW306" s="267"/>
      <c r="FX306" s="267"/>
      <c r="FY306" s="266"/>
      <c r="FZ306" s="267"/>
      <c r="GA306" s="267"/>
      <c r="GB306" s="266"/>
      <c r="GC306" s="267"/>
      <c r="GD306" s="267"/>
      <c r="GE306" s="266"/>
      <c r="GF306" s="267"/>
      <c r="GG306" s="267"/>
      <c r="GH306" s="266"/>
      <c r="GI306" s="267"/>
      <c r="GJ306" s="267"/>
      <c r="GK306" s="266"/>
      <c r="GL306" s="267"/>
      <c r="GM306" s="267"/>
      <c r="GN306" s="266"/>
      <c r="GO306" s="267"/>
      <c r="GP306" s="267"/>
      <c r="GQ306" s="266"/>
      <c r="GR306" s="267"/>
      <c r="GS306" s="268"/>
      <c r="GT306" s="269"/>
      <c r="GU306" s="270"/>
      <c r="GV306" s="270"/>
      <c r="GW306" s="270"/>
      <c r="GX306" s="270"/>
      <c r="GY306" s="271"/>
      <c r="GZ306" s="269"/>
      <c r="HA306" s="272"/>
      <c r="HB306" s="272"/>
      <c r="HC306" s="270"/>
      <c r="HD306" s="270"/>
      <c r="HE306" s="270"/>
      <c r="HF306" s="269"/>
      <c r="HG306" s="272"/>
      <c r="HH306" s="272"/>
      <c r="HI306" s="272"/>
      <c r="HJ306" s="216"/>
      <c r="HK306" s="216"/>
      <c r="HL306" s="216"/>
      <c r="HM306" s="216"/>
      <c r="HN306" s="216"/>
      <c r="HO306" s="216"/>
      <c r="HP306" s="216"/>
      <c r="HQ306" s="216"/>
      <c r="HR306" s="216"/>
      <c r="HS306" s="216"/>
      <c r="HT306" s="216"/>
      <c r="HU306" s="216"/>
      <c r="HV306" s="216"/>
      <c r="HW306" s="216"/>
      <c r="HX306" s="240"/>
      <c r="HY306" s="241"/>
      <c r="HZ306" s="242"/>
      <c r="IB306" s="244"/>
      <c r="IE306" s="31">
        <f t="shared" si="130"/>
        <v>45</v>
      </c>
      <c r="IF306" s="4"/>
      <c r="IG306" s="91"/>
      <c r="IH306" s="97">
        <f t="shared" si="131"/>
        <v>0</v>
      </c>
      <c r="II306" s="97">
        <f t="shared" ca="1" si="132"/>
        <v>0</v>
      </c>
      <c r="IJ306" s="4"/>
    </row>
    <row r="307" spans="1:797" s="243" customFormat="1" ht="17.45" hidden="1" customHeight="1">
      <c r="A307" s="236"/>
      <c r="B307" s="237"/>
      <c r="C307" s="218"/>
      <c r="D307" s="251"/>
      <c r="E307" s="252"/>
      <c r="F307" s="253"/>
      <c r="G307" s="253"/>
      <c r="H307" s="253"/>
      <c r="I307" s="253"/>
      <c r="J307" s="253"/>
      <c r="K307" s="254"/>
      <c r="L307" s="254"/>
      <c r="M307" s="254"/>
      <c r="N307" s="254"/>
      <c r="O307" s="255"/>
      <c r="P307" s="254"/>
      <c r="Q307" s="218"/>
      <c r="R307" s="254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/>
      <c r="AK307" s="254"/>
      <c r="AL307" s="254"/>
      <c r="AM307" s="254"/>
      <c r="AN307" s="254"/>
      <c r="AO307" s="254"/>
      <c r="AP307" s="254"/>
      <c r="AQ307" s="254"/>
      <c r="AR307" s="254"/>
      <c r="AS307" s="254"/>
      <c r="AT307" s="256"/>
      <c r="AU307" s="256"/>
      <c r="AV307" s="256"/>
      <c r="AW307" s="256"/>
      <c r="AX307" s="257"/>
      <c r="AY307" s="212"/>
      <c r="AZ307" s="258"/>
      <c r="BA307" s="219"/>
      <c r="BB307" s="259"/>
      <c r="BC307" s="219"/>
      <c r="BD307" s="219"/>
      <c r="BE307" s="219"/>
      <c r="BF307" s="219"/>
      <c r="BG307" s="219"/>
      <c r="BH307" s="219"/>
      <c r="BI307" s="219"/>
      <c r="BJ307" s="219"/>
      <c r="BK307" s="219"/>
      <c r="BL307" s="219"/>
      <c r="BM307" s="219"/>
      <c r="BN307" s="219"/>
      <c r="BO307" s="219"/>
      <c r="BP307" s="219"/>
      <c r="BQ307" s="219"/>
      <c r="BR307" s="219"/>
      <c r="BS307" s="219"/>
      <c r="BT307" s="219"/>
      <c r="BU307" s="219"/>
      <c r="BV307" s="219"/>
      <c r="BW307" s="219"/>
      <c r="BX307" s="219"/>
      <c r="BY307" s="219"/>
      <c r="BZ307" s="219"/>
      <c r="CA307" s="219"/>
      <c r="CB307" s="219"/>
      <c r="CC307" s="260"/>
      <c r="CD307" s="261"/>
      <c r="CE307" s="261"/>
      <c r="CF307" s="261"/>
      <c r="CG307" s="261"/>
      <c r="CH307" s="261"/>
      <c r="CI307" s="213"/>
      <c r="CJ307" s="261"/>
      <c r="CK307" s="261"/>
      <c r="CL307" s="261"/>
      <c r="CM307" s="261"/>
      <c r="CN307" s="261"/>
      <c r="CO307" s="261"/>
      <c r="CP307" s="261"/>
      <c r="CQ307" s="261"/>
      <c r="CR307" s="261"/>
      <c r="CS307" s="261"/>
      <c r="CT307" s="261"/>
      <c r="CU307" s="261"/>
      <c r="CV307" s="261"/>
      <c r="CW307" s="261"/>
      <c r="CX307" s="261"/>
      <c r="CY307" s="261"/>
      <c r="CZ307" s="261"/>
      <c r="DA307" s="261"/>
      <c r="DB307" s="261"/>
      <c r="DC307" s="261"/>
      <c r="DD307" s="261"/>
      <c r="DE307" s="261"/>
      <c r="DF307" s="261"/>
      <c r="DG307" s="261"/>
      <c r="DH307" s="261"/>
      <c r="DI307" s="261"/>
      <c r="DJ307" s="262" t="s">
        <v>182</v>
      </c>
      <c r="DK307" s="261"/>
      <c r="DL307" s="261"/>
      <c r="DM307" s="261"/>
      <c r="DN307" s="261"/>
      <c r="DO307" s="261"/>
      <c r="DP307" s="261"/>
      <c r="DQ307" s="263"/>
      <c r="DR307" s="264"/>
      <c r="DS307" s="265"/>
      <c r="DT307" s="265"/>
      <c r="DU307" s="265"/>
      <c r="DV307" s="265"/>
      <c r="DW307" s="265"/>
      <c r="DX307" s="265"/>
      <c r="DY307" s="265"/>
      <c r="DZ307" s="265"/>
      <c r="EA307" s="265"/>
      <c r="EB307" s="265"/>
      <c r="EC307" s="265"/>
      <c r="ED307" s="265"/>
      <c r="EE307" s="265"/>
      <c r="EF307" s="265"/>
      <c r="EG307" s="265"/>
      <c r="EH307" s="265"/>
      <c r="EI307" s="265"/>
      <c r="EJ307" s="265"/>
      <c r="EK307" s="265"/>
      <c r="EL307" s="215">
        <v>40</v>
      </c>
      <c r="EM307" s="214" t="s">
        <v>25</v>
      </c>
      <c r="EN307" s="214"/>
      <c r="EO307" s="215"/>
      <c r="EP307" s="214" t="s">
        <v>25</v>
      </c>
      <c r="EQ307" s="217"/>
      <c r="ER307" s="215"/>
      <c r="ES307" s="214" t="s">
        <v>25</v>
      </c>
      <c r="ET307" s="214"/>
      <c r="EU307" s="215"/>
      <c r="EV307" s="214" t="s">
        <v>25</v>
      </c>
      <c r="EW307" s="217"/>
      <c r="EX307" s="215">
        <v>40</v>
      </c>
      <c r="EY307" s="214" t="s">
        <v>25</v>
      </c>
      <c r="EZ307" s="214"/>
      <c r="FA307" s="215"/>
      <c r="FB307" s="214" t="s">
        <v>25</v>
      </c>
      <c r="FC307" s="214"/>
      <c r="FD307" s="215">
        <v>40</v>
      </c>
      <c r="FE307" s="214" t="s">
        <v>25</v>
      </c>
      <c r="FF307" s="214"/>
      <c r="FG307" s="215"/>
      <c r="FH307" s="214" t="s">
        <v>25</v>
      </c>
      <c r="FI307" s="214"/>
      <c r="FJ307" s="215"/>
      <c r="FK307" s="214" t="s">
        <v>25</v>
      </c>
      <c r="FL307" s="214"/>
      <c r="FM307" s="215">
        <v>40</v>
      </c>
      <c r="FN307" s="214" t="s">
        <v>25</v>
      </c>
      <c r="FO307" s="214"/>
      <c r="FP307" s="266"/>
      <c r="FQ307" s="267"/>
      <c r="FR307" s="267"/>
      <c r="FS307" s="266"/>
      <c r="FT307" s="267"/>
      <c r="FU307" s="267"/>
      <c r="FV307" s="266"/>
      <c r="FW307" s="267"/>
      <c r="FX307" s="267"/>
      <c r="FY307" s="266"/>
      <c r="FZ307" s="267"/>
      <c r="GA307" s="267"/>
      <c r="GB307" s="266"/>
      <c r="GC307" s="267"/>
      <c r="GD307" s="267"/>
      <c r="GE307" s="266"/>
      <c r="GF307" s="267"/>
      <c r="GG307" s="267"/>
      <c r="GH307" s="266"/>
      <c r="GI307" s="267"/>
      <c r="GJ307" s="267"/>
      <c r="GK307" s="266"/>
      <c r="GL307" s="267"/>
      <c r="GM307" s="267"/>
      <c r="GN307" s="266"/>
      <c r="GO307" s="267"/>
      <c r="GP307" s="267"/>
      <c r="GQ307" s="266"/>
      <c r="GR307" s="267"/>
      <c r="GS307" s="268"/>
      <c r="GT307" s="269"/>
      <c r="GU307" s="270"/>
      <c r="GV307" s="270"/>
      <c r="GW307" s="270"/>
      <c r="GX307" s="270"/>
      <c r="GY307" s="271"/>
      <c r="GZ307" s="269"/>
      <c r="HA307" s="272"/>
      <c r="HB307" s="272"/>
      <c r="HC307" s="270"/>
      <c r="HD307" s="270"/>
      <c r="HE307" s="270"/>
      <c r="HF307" s="269"/>
      <c r="HG307" s="272"/>
      <c r="HH307" s="272"/>
      <c r="HI307" s="272"/>
      <c r="HJ307" s="216"/>
      <c r="HK307" s="216"/>
      <c r="HL307" s="216"/>
      <c r="HM307" s="216"/>
      <c r="HN307" s="216"/>
      <c r="HO307" s="216"/>
      <c r="HP307" s="216"/>
      <c r="HQ307" s="216"/>
      <c r="HR307" s="216"/>
      <c r="HS307" s="216"/>
      <c r="HT307" s="216"/>
      <c r="HU307" s="216"/>
      <c r="HV307" s="216"/>
      <c r="HW307" s="216"/>
      <c r="HX307" s="240"/>
      <c r="HY307" s="241"/>
      <c r="HZ307" s="242"/>
      <c r="IB307" s="244"/>
      <c r="IE307" s="31">
        <f t="shared" si="130"/>
        <v>40</v>
      </c>
      <c r="IF307" s="4"/>
      <c r="IG307" s="91"/>
      <c r="IH307" s="97">
        <f t="shared" si="131"/>
        <v>0</v>
      </c>
      <c r="II307" s="97">
        <f t="shared" ca="1" si="132"/>
        <v>0</v>
      </c>
      <c r="IJ307" s="4"/>
    </row>
    <row r="308" spans="1:797" s="243" customFormat="1" ht="17.45" hidden="1" customHeight="1">
      <c r="A308" s="236"/>
      <c r="B308" s="237"/>
      <c r="C308" s="218"/>
      <c r="D308" s="251"/>
      <c r="E308" s="252"/>
      <c r="F308" s="253"/>
      <c r="G308" s="253"/>
      <c r="H308" s="253"/>
      <c r="I308" s="253"/>
      <c r="J308" s="253"/>
      <c r="K308" s="254"/>
      <c r="L308" s="254"/>
      <c r="M308" s="254"/>
      <c r="N308" s="254"/>
      <c r="O308" s="255"/>
      <c r="P308" s="254"/>
      <c r="Q308" s="218"/>
      <c r="R308" s="254"/>
      <c r="S308" s="254"/>
      <c r="T308" s="254"/>
      <c r="U308" s="254"/>
      <c r="V308" s="254"/>
      <c r="W308" s="254"/>
      <c r="X308" s="254"/>
      <c r="Y308" s="254"/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/>
      <c r="AK308" s="254"/>
      <c r="AL308" s="254"/>
      <c r="AM308" s="254"/>
      <c r="AN308" s="254"/>
      <c r="AO308" s="254"/>
      <c r="AP308" s="254"/>
      <c r="AQ308" s="254"/>
      <c r="AR308" s="254"/>
      <c r="AS308" s="254"/>
      <c r="AT308" s="256"/>
      <c r="AU308" s="256"/>
      <c r="AV308" s="256"/>
      <c r="AW308" s="256"/>
      <c r="AX308" s="257"/>
      <c r="AY308" s="212"/>
      <c r="AZ308" s="258"/>
      <c r="BA308" s="219"/>
      <c r="BB308" s="259"/>
      <c r="BC308" s="219"/>
      <c r="BD308" s="219"/>
      <c r="BE308" s="219"/>
      <c r="BF308" s="219"/>
      <c r="BG308" s="219"/>
      <c r="BH308" s="219"/>
      <c r="BI308" s="219"/>
      <c r="BJ308" s="219"/>
      <c r="BK308" s="219"/>
      <c r="BL308" s="219"/>
      <c r="BM308" s="219"/>
      <c r="BN308" s="219"/>
      <c r="BO308" s="219"/>
      <c r="BP308" s="219"/>
      <c r="BQ308" s="219"/>
      <c r="BR308" s="219"/>
      <c r="BS308" s="219"/>
      <c r="BT308" s="219"/>
      <c r="BU308" s="219"/>
      <c r="BV308" s="219"/>
      <c r="BW308" s="219"/>
      <c r="BX308" s="219"/>
      <c r="BY308" s="219"/>
      <c r="BZ308" s="219"/>
      <c r="CA308" s="219"/>
      <c r="CB308" s="219"/>
      <c r="CC308" s="260"/>
      <c r="CD308" s="261"/>
      <c r="CE308" s="261"/>
      <c r="CF308" s="261"/>
      <c r="CG308" s="261"/>
      <c r="CH308" s="261"/>
      <c r="CI308" s="213"/>
      <c r="CJ308" s="261"/>
      <c r="CK308" s="261"/>
      <c r="CL308" s="261"/>
      <c r="CM308" s="261"/>
      <c r="CN308" s="261"/>
      <c r="CO308" s="261"/>
      <c r="CP308" s="261"/>
      <c r="CQ308" s="261"/>
      <c r="CR308" s="261"/>
      <c r="CS308" s="261"/>
      <c r="CT308" s="261"/>
      <c r="CU308" s="261"/>
      <c r="CV308" s="261"/>
      <c r="CW308" s="261"/>
      <c r="CX308" s="261"/>
      <c r="CY308" s="261"/>
      <c r="CZ308" s="261"/>
      <c r="DA308" s="261"/>
      <c r="DB308" s="261"/>
      <c r="DC308" s="261"/>
      <c r="DD308" s="261"/>
      <c r="DE308" s="261"/>
      <c r="DF308" s="261"/>
      <c r="DG308" s="261"/>
      <c r="DH308" s="261"/>
      <c r="DI308" s="261"/>
      <c r="DJ308" s="262" t="s">
        <v>183</v>
      </c>
      <c r="DK308" s="261"/>
      <c r="DL308" s="261"/>
      <c r="DM308" s="261"/>
      <c r="DN308" s="261"/>
      <c r="DO308" s="261"/>
      <c r="DP308" s="261"/>
      <c r="DQ308" s="263"/>
      <c r="DR308" s="264"/>
      <c r="DS308" s="265"/>
      <c r="DT308" s="265"/>
      <c r="DU308" s="265"/>
      <c r="DV308" s="265"/>
      <c r="DW308" s="265"/>
      <c r="DX308" s="265"/>
      <c r="DY308" s="265"/>
      <c r="DZ308" s="265"/>
      <c r="EA308" s="265"/>
      <c r="EB308" s="265"/>
      <c r="EC308" s="265"/>
      <c r="ED308" s="265"/>
      <c r="EE308" s="265"/>
      <c r="EF308" s="265"/>
      <c r="EG308" s="265"/>
      <c r="EH308" s="265"/>
      <c r="EI308" s="265"/>
      <c r="EJ308" s="265"/>
      <c r="EK308" s="265"/>
      <c r="EL308" s="215">
        <v>25</v>
      </c>
      <c r="EM308" s="214" t="s">
        <v>25</v>
      </c>
      <c r="EN308" s="214"/>
      <c r="EO308" s="215"/>
      <c r="EP308" s="214" t="s">
        <v>25</v>
      </c>
      <c r="EQ308" s="217"/>
      <c r="ER308" s="215"/>
      <c r="ES308" s="214" t="s">
        <v>25</v>
      </c>
      <c r="ET308" s="214"/>
      <c r="EU308" s="215"/>
      <c r="EV308" s="214" t="s">
        <v>25</v>
      </c>
      <c r="EW308" s="217"/>
      <c r="EX308" s="215">
        <v>25</v>
      </c>
      <c r="EY308" s="214" t="s">
        <v>25</v>
      </c>
      <c r="EZ308" s="214"/>
      <c r="FA308" s="215"/>
      <c r="FB308" s="214" t="s">
        <v>25</v>
      </c>
      <c r="FC308" s="214"/>
      <c r="FD308" s="215">
        <v>25</v>
      </c>
      <c r="FE308" s="214" t="s">
        <v>25</v>
      </c>
      <c r="FF308" s="214"/>
      <c r="FG308" s="215"/>
      <c r="FH308" s="214" t="s">
        <v>25</v>
      </c>
      <c r="FI308" s="214"/>
      <c r="FJ308" s="215"/>
      <c r="FK308" s="214" t="s">
        <v>25</v>
      </c>
      <c r="FL308" s="214"/>
      <c r="FM308" s="215">
        <v>25</v>
      </c>
      <c r="FN308" s="214" t="s">
        <v>25</v>
      </c>
      <c r="FO308" s="214"/>
      <c r="FP308" s="266"/>
      <c r="FQ308" s="267"/>
      <c r="FR308" s="267"/>
      <c r="FS308" s="266"/>
      <c r="FT308" s="267"/>
      <c r="FU308" s="267"/>
      <c r="FV308" s="266"/>
      <c r="FW308" s="267"/>
      <c r="FX308" s="267"/>
      <c r="FY308" s="266"/>
      <c r="FZ308" s="267"/>
      <c r="GA308" s="267"/>
      <c r="GB308" s="266"/>
      <c r="GC308" s="267"/>
      <c r="GD308" s="267"/>
      <c r="GE308" s="266"/>
      <c r="GF308" s="267"/>
      <c r="GG308" s="267"/>
      <c r="GH308" s="266"/>
      <c r="GI308" s="267"/>
      <c r="GJ308" s="267"/>
      <c r="GK308" s="266"/>
      <c r="GL308" s="267"/>
      <c r="GM308" s="267"/>
      <c r="GN308" s="266"/>
      <c r="GO308" s="267"/>
      <c r="GP308" s="267"/>
      <c r="GQ308" s="266"/>
      <c r="GR308" s="267"/>
      <c r="GS308" s="268"/>
      <c r="GT308" s="269"/>
      <c r="GU308" s="270"/>
      <c r="GV308" s="270"/>
      <c r="GW308" s="270"/>
      <c r="GX308" s="270"/>
      <c r="GY308" s="271"/>
      <c r="GZ308" s="269"/>
      <c r="HA308" s="272"/>
      <c r="HB308" s="272"/>
      <c r="HC308" s="270"/>
      <c r="HD308" s="270"/>
      <c r="HE308" s="270"/>
      <c r="HF308" s="269"/>
      <c r="HG308" s="272"/>
      <c r="HH308" s="272"/>
      <c r="HI308" s="272"/>
      <c r="HJ308" s="216"/>
      <c r="HK308" s="216"/>
      <c r="HL308" s="216"/>
      <c r="HM308" s="216"/>
      <c r="HN308" s="216"/>
      <c r="HO308" s="216"/>
      <c r="HP308" s="216"/>
      <c r="HQ308" s="216"/>
      <c r="HR308" s="216"/>
      <c r="HS308" s="216"/>
      <c r="HT308" s="216"/>
      <c r="HU308" s="216"/>
      <c r="HV308" s="216"/>
      <c r="HW308" s="216"/>
      <c r="HX308" s="240"/>
      <c r="HY308" s="241"/>
      <c r="HZ308" s="242"/>
      <c r="IB308" s="244"/>
      <c r="IE308" s="31">
        <f t="shared" si="130"/>
        <v>25</v>
      </c>
      <c r="IF308" s="4"/>
      <c r="IG308" s="91"/>
      <c r="IH308" s="97">
        <f t="shared" si="131"/>
        <v>0</v>
      </c>
      <c r="II308" s="97">
        <f t="shared" ca="1" si="132"/>
        <v>0</v>
      </c>
      <c r="IJ308" s="4"/>
    </row>
    <row r="309" spans="1:797" s="243" customFormat="1" ht="17.45" hidden="1" customHeight="1">
      <c r="A309" s="236"/>
      <c r="B309" s="237"/>
      <c r="C309" s="218"/>
      <c r="D309" s="251"/>
      <c r="E309" s="252"/>
      <c r="F309" s="253"/>
      <c r="G309" s="253"/>
      <c r="H309" s="253"/>
      <c r="I309" s="253"/>
      <c r="J309" s="253"/>
      <c r="K309" s="254"/>
      <c r="L309" s="254"/>
      <c r="M309" s="254"/>
      <c r="N309" s="254"/>
      <c r="O309" s="255"/>
      <c r="P309" s="254"/>
      <c r="Q309" s="218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54"/>
      <c r="AK309" s="254"/>
      <c r="AL309" s="254"/>
      <c r="AM309" s="254"/>
      <c r="AN309" s="254"/>
      <c r="AO309" s="254"/>
      <c r="AP309" s="254"/>
      <c r="AQ309" s="254"/>
      <c r="AR309" s="254"/>
      <c r="AS309" s="254"/>
      <c r="AT309" s="256"/>
      <c r="AU309" s="256"/>
      <c r="AV309" s="256"/>
      <c r="AW309" s="256"/>
      <c r="AX309" s="257"/>
      <c r="AY309" s="212"/>
      <c r="AZ309" s="258"/>
      <c r="BA309" s="219"/>
      <c r="BB309" s="259"/>
      <c r="BC309" s="219"/>
      <c r="BD309" s="219"/>
      <c r="BE309" s="219"/>
      <c r="BF309" s="219"/>
      <c r="BG309" s="219"/>
      <c r="BH309" s="219"/>
      <c r="BI309" s="219"/>
      <c r="BJ309" s="219"/>
      <c r="BK309" s="219"/>
      <c r="BL309" s="219"/>
      <c r="BM309" s="219"/>
      <c r="BN309" s="219"/>
      <c r="BO309" s="219"/>
      <c r="BP309" s="219"/>
      <c r="BQ309" s="219"/>
      <c r="BR309" s="219"/>
      <c r="BS309" s="219"/>
      <c r="BT309" s="219"/>
      <c r="BU309" s="219"/>
      <c r="BV309" s="219"/>
      <c r="BW309" s="219"/>
      <c r="BX309" s="219"/>
      <c r="BY309" s="219"/>
      <c r="BZ309" s="219"/>
      <c r="CA309" s="219"/>
      <c r="CB309" s="219"/>
      <c r="CC309" s="260"/>
      <c r="CD309" s="261"/>
      <c r="CE309" s="261"/>
      <c r="CF309" s="261"/>
      <c r="CG309" s="261"/>
      <c r="CH309" s="261"/>
      <c r="CI309" s="213"/>
      <c r="CJ309" s="261"/>
      <c r="CK309" s="261"/>
      <c r="CL309" s="261"/>
      <c r="CM309" s="261"/>
      <c r="CN309" s="261"/>
      <c r="CO309" s="261"/>
      <c r="CP309" s="261"/>
      <c r="CQ309" s="261"/>
      <c r="CR309" s="261"/>
      <c r="CS309" s="261"/>
      <c r="CT309" s="261"/>
      <c r="CU309" s="261"/>
      <c r="CV309" s="261"/>
      <c r="CW309" s="261"/>
      <c r="CX309" s="261"/>
      <c r="CY309" s="261"/>
      <c r="CZ309" s="261"/>
      <c r="DA309" s="261"/>
      <c r="DB309" s="261"/>
      <c r="DC309" s="261"/>
      <c r="DD309" s="261"/>
      <c r="DE309" s="261"/>
      <c r="DF309" s="261"/>
      <c r="DG309" s="261"/>
      <c r="DH309" s="261"/>
      <c r="DI309" s="261"/>
      <c r="DJ309" s="262" t="s">
        <v>184</v>
      </c>
      <c r="DK309" s="261"/>
      <c r="DL309" s="261"/>
      <c r="DM309" s="261"/>
      <c r="DN309" s="261"/>
      <c r="DO309" s="261"/>
      <c r="DP309" s="261"/>
      <c r="DQ309" s="263"/>
      <c r="DR309" s="264"/>
      <c r="DS309" s="265"/>
      <c r="DT309" s="265"/>
      <c r="DU309" s="265"/>
      <c r="DV309" s="265"/>
      <c r="DW309" s="265"/>
      <c r="DX309" s="265"/>
      <c r="DY309" s="265"/>
      <c r="DZ309" s="265"/>
      <c r="EA309" s="265"/>
      <c r="EB309" s="265"/>
      <c r="EC309" s="265"/>
      <c r="ED309" s="265"/>
      <c r="EE309" s="265"/>
      <c r="EF309" s="265"/>
      <c r="EG309" s="265"/>
      <c r="EH309" s="265"/>
      <c r="EI309" s="265"/>
      <c r="EJ309" s="265"/>
      <c r="EK309" s="265"/>
      <c r="EL309" s="215">
        <v>20</v>
      </c>
      <c r="EM309" s="214" t="s">
        <v>25</v>
      </c>
      <c r="EN309" s="214"/>
      <c r="EO309" s="215"/>
      <c r="EP309" s="214" t="s">
        <v>25</v>
      </c>
      <c r="EQ309" s="217"/>
      <c r="ER309" s="215"/>
      <c r="ES309" s="214" t="s">
        <v>25</v>
      </c>
      <c r="ET309" s="214"/>
      <c r="EU309" s="215"/>
      <c r="EV309" s="214" t="s">
        <v>25</v>
      </c>
      <c r="EW309" s="217"/>
      <c r="EX309" s="215">
        <v>20</v>
      </c>
      <c r="EY309" s="214" t="s">
        <v>25</v>
      </c>
      <c r="EZ309" s="214"/>
      <c r="FA309" s="215"/>
      <c r="FB309" s="214" t="s">
        <v>25</v>
      </c>
      <c r="FC309" s="214"/>
      <c r="FD309" s="215"/>
      <c r="FE309" s="214" t="s">
        <v>25</v>
      </c>
      <c r="FF309" s="214"/>
      <c r="FG309" s="215"/>
      <c r="FH309" s="214" t="s">
        <v>25</v>
      </c>
      <c r="FI309" s="214"/>
      <c r="FJ309" s="215"/>
      <c r="FK309" s="214" t="s">
        <v>25</v>
      </c>
      <c r="FL309" s="214"/>
      <c r="FM309" s="215">
        <v>20</v>
      </c>
      <c r="FN309" s="214" t="s">
        <v>25</v>
      </c>
      <c r="FO309" s="214"/>
      <c r="FP309" s="266"/>
      <c r="FQ309" s="267"/>
      <c r="FR309" s="267"/>
      <c r="FS309" s="266"/>
      <c r="FT309" s="267"/>
      <c r="FU309" s="267"/>
      <c r="FV309" s="266"/>
      <c r="FW309" s="267"/>
      <c r="FX309" s="267"/>
      <c r="FY309" s="266"/>
      <c r="FZ309" s="267"/>
      <c r="GA309" s="267"/>
      <c r="GB309" s="266"/>
      <c r="GC309" s="267"/>
      <c r="GD309" s="267"/>
      <c r="GE309" s="266"/>
      <c r="GF309" s="267"/>
      <c r="GG309" s="267"/>
      <c r="GH309" s="266"/>
      <c r="GI309" s="267"/>
      <c r="GJ309" s="267"/>
      <c r="GK309" s="266"/>
      <c r="GL309" s="267"/>
      <c r="GM309" s="267"/>
      <c r="GN309" s="266"/>
      <c r="GO309" s="267"/>
      <c r="GP309" s="267"/>
      <c r="GQ309" s="266"/>
      <c r="GR309" s="267"/>
      <c r="GS309" s="268"/>
      <c r="GT309" s="269"/>
      <c r="GU309" s="270"/>
      <c r="GV309" s="270"/>
      <c r="GW309" s="270"/>
      <c r="GX309" s="270"/>
      <c r="GY309" s="271"/>
      <c r="GZ309" s="269"/>
      <c r="HA309" s="272"/>
      <c r="HB309" s="272"/>
      <c r="HC309" s="270"/>
      <c r="HD309" s="270"/>
      <c r="HE309" s="270"/>
      <c r="HF309" s="269"/>
      <c r="HG309" s="272"/>
      <c r="HH309" s="272"/>
      <c r="HI309" s="272"/>
      <c r="HJ309" s="216"/>
      <c r="HK309" s="216"/>
      <c r="HL309" s="216"/>
      <c r="HM309" s="216"/>
      <c r="HN309" s="216"/>
      <c r="HO309" s="216"/>
      <c r="HP309" s="216"/>
      <c r="HQ309" s="216"/>
      <c r="HR309" s="216"/>
      <c r="HS309" s="216"/>
      <c r="HT309" s="216"/>
      <c r="HU309" s="216"/>
      <c r="HV309" s="216"/>
      <c r="HW309" s="216"/>
      <c r="HX309" s="240"/>
      <c r="HY309" s="241"/>
      <c r="HZ309" s="242"/>
      <c r="IB309" s="244"/>
      <c r="IE309" s="31">
        <f t="shared" si="130"/>
        <v>20</v>
      </c>
      <c r="IF309" s="4"/>
      <c r="IG309" s="91"/>
      <c r="IH309" s="97">
        <f t="shared" si="131"/>
        <v>0</v>
      </c>
      <c r="II309" s="97">
        <f t="shared" ca="1" si="132"/>
        <v>0</v>
      </c>
      <c r="IJ309" s="4"/>
    </row>
    <row r="310" spans="1:797" s="243" customFormat="1" ht="17.45" hidden="1" customHeight="1">
      <c r="A310" s="236"/>
      <c r="B310" s="237"/>
      <c r="C310" s="218"/>
      <c r="D310" s="251"/>
      <c r="E310" s="252"/>
      <c r="F310" s="253"/>
      <c r="G310" s="253"/>
      <c r="H310" s="253"/>
      <c r="I310" s="253"/>
      <c r="J310" s="253"/>
      <c r="K310" s="254"/>
      <c r="L310" s="254"/>
      <c r="M310" s="254"/>
      <c r="N310" s="254"/>
      <c r="O310" s="255"/>
      <c r="P310" s="254"/>
      <c r="Q310" s="218"/>
      <c r="R310" s="254"/>
      <c r="S310" s="254"/>
      <c r="T310" s="254"/>
      <c r="U310" s="254"/>
      <c r="V310" s="254"/>
      <c r="W310" s="254"/>
      <c r="X310" s="254"/>
      <c r="Y310" s="254"/>
      <c r="Z310" s="254"/>
      <c r="AA310" s="254"/>
      <c r="AB310" s="254"/>
      <c r="AC310" s="254"/>
      <c r="AD310" s="254"/>
      <c r="AE310" s="254"/>
      <c r="AF310" s="254"/>
      <c r="AG310" s="254"/>
      <c r="AH310" s="254"/>
      <c r="AI310" s="254"/>
      <c r="AJ310" s="254"/>
      <c r="AK310" s="254"/>
      <c r="AL310" s="254"/>
      <c r="AM310" s="254"/>
      <c r="AN310" s="254"/>
      <c r="AO310" s="254"/>
      <c r="AP310" s="254"/>
      <c r="AQ310" s="254"/>
      <c r="AR310" s="254"/>
      <c r="AS310" s="254"/>
      <c r="AT310" s="256"/>
      <c r="AU310" s="256"/>
      <c r="AV310" s="256"/>
      <c r="AW310" s="256"/>
      <c r="AX310" s="257"/>
      <c r="AY310" s="212"/>
      <c r="AZ310" s="258"/>
      <c r="BA310" s="219"/>
      <c r="BB310" s="259"/>
      <c r="BC310" s="219"/>
      <c r="BD310" s="219"/>
      <c r="BE310" s="219"/>
      <c r="BF310" s="219"/>
      <c r="BG310" s="219"/>
      <c r="BH310" s="219"/>
      <c r="BI310" s="219"/>
      <c r="BJ310" s="219"/>
      <c r="BK310" s="219"/>
      <c r="BL310" s="219"/>
      <c r="BM310" s="219"/>
      <c r="BN310" s="219"/>
      <c r="BO310" s="219"/>
      <c r="BP310" s="219"/>
      <c r="BQ310" s="219"/>
      <c r="BR310" s="219"/>
      <c r="BS310" s="219"/>
      <c r="BT310" s="219"/>
      <c r="BU310" s="219"/>
      <c r="BV310" s="219"/>
      <c r="BW310" s="219"/>
      <c r="BX310" s="219"/>
      <c r="BY310" s="219"/>
      <c r="BZ310" s="219"/>
      <c r="CA310" s="219"/>
      <c r="CB310" s="219"/>
      <c r="CC310" s="260"/>
      <c r="CD310" s="261"/>
      <c r="CE310" s="261"/>
      <c r="CF310" s="261"/>
      <c r="CG310" s="261"/>
      <c r="CH310" s="261"/>
      <c r="CI310" s="213"/>
      <c r="CJ310" s="261"/>
      <c r="CK310" s="261"/>
      <c r="CL310" s="261"/>
      <c r="CM310" s="261"/>
      <c r="CN310" s="261"/>
      <c r="CO310" s="261"/>
      <c r="CP310" s="261"/>
      <c r="CQ310" s="261"/>
      <c r="CR310" s="261"/>
      <c r="CS310" s="261"/>
      <c r="CT310" s="261"/>
      <c r="CU310" s="261"/>
      <c r="CV310" s="261"/>
      <c r="CW310" s="261"/>
      <c r="CX310" s="261"/>
      <c r="CY310" s="261"/>
      <c r="CZ310" s="261"/>
      <c r="DA310" s="261"/>
      <c r="DB310" s="261"/>
      <c r="DC310" s="261"/>
      <c r="DD310" s="261"/>
      <c r="DE310" s="261"/>
      <c r="DF310" s="261"/>
      <c r="DG310" s="261"/>
      <c r="DH310" s="261"/>
      <c r="DI310" s="261"/>
      <c r="DJ310" s="262" t="s">
        <v>185</v>
      </c>
      <c r="DK310" s="261"/>
      <c r="DL310" s="261"/>
      <c r="DM310" s="261"/>
      <c r="DN310" s="261"/>
      <c r="DO310" s="261"/>
      <c r="DP310" s="261"/>
      <c r="DQ310" s="263"/>
      <c r="DR310" s="264"/>
      <c r="DS310" s="265"/>
      <c r="DT310" s="265"/>
      <c r="DU310" s="265"/>
      <c r="DV310" s="265"/>
      <c r="DW310" s="265"/>
      <c r="DX310" s="265"/>
      <c r="DY310" s="265"/>
      <c r="DZ310" s="265"/>
      <c r="EA310" s="265"/>
      <c r="EB310" s="265"/>
      <c r="EC310" s="265"/>
      <c r="ED310" s="265"/>
      <c r="EE310" s="265"/>
      <c r="EF310" s="265"/>
      <c r="EG310" s="265"/>
      <c r="EH310" s="265"/>
      <c r="EI310" s="265"/>
      <c r="EJ310" s="265"/>
      <c r="EK310" s="265"/>
      <c r="EL310" s="215">
        <v>45</v>
      </c>
      <c r="EM310" s="214" t="s">
        <v>25</v>
      </c>
      <c r="EN310" s="214"/>
      <c r="EO310" s="215"/>
      <c r="EP310" s="214" t="s">
        <v>25</v>
      </c>
      <c r="EQ310" s="217"/>
      <c r="ER310" s="215"/>
      <c r="ES310" s="214" t="s">
        <v>25</v>
      </c>
      <c r="ET310" s="214"/>
      <c r="EU310" s="215">
        <v>45</v>
      </c>
      <c r="EV310" s="214" t="s">
        <v>25</v>
      </c>
      <c r="EW310" s="217"/>
      <c r="EX310" s="215">
        <v>45</v>
      </c>
      <c r="EY310" s="214" t="s">
        <v>25</v>
      </c>
      <c r="EZ310" s="214"/>
      <c r="FA310" s="215">
        <v>45</v>
      </c>
      <c r="FB310" s="214" t="s">
        <v>25</v>
      </c>
      <c r="FC310" s="214"/>
      <c r="FD310" s="215">
        <v>45</v>
      </c>
      <c r="FE310" s="214" t="s">
        <v>25</v>
      </c>
      <c r="FF310" s="214"/>
      <c r="FG310" s="215"/>
      <c r="FH310" s="214" t="s">
        <v>25</v>
      </c>
      <c r="FI310" s="214"/>
      <c r="FJ310" s="215">
        <v>45</v>
      </c>
      <c r="FK310" s="214" t="s">
        <v>25</v>
      </c>
      <c r="FL310" s="214"/>
      <c r="FM310" s="215">
        <v>45</v>
      </c>
      <c r="FN310" s="214" t="s">
        <v>25</v>
      </c>
      <c r="FO310" s="214"/>
      <c r="FP310" s="266"/>
      <c r="FQ310" s="267"/>
      <c r="FR310" s="267"/>
      <c r="FS310" s="266"/>
      <c r="FT310" s="267"/>
      <c r="FU310" s="267"/>
      <c r="FV310" s="266"/>
      <c r="FW310" s="267"/>
      <c r="FX310" s="267"/>
      <c r="FY310" s="266"/>
      <c r="FZ310" s="267"/>
      <c r="GA310" s="267"/>
      <c r="GB310" s="266"/>
      <c r="GC310" s="267"/>
      <c r="GD310" s="267"/>
      <c r="GE310" s="266"/>
      <c r="GF310" s="267"/>
      <c r="GG310" s="267"/>
      <c r="GH310" s="266"/>
      <c r="GI310" s="267"/>
      <c r="GJ310" s="267"/>
      <c r="GK310" s="266"/>
      <c r="GL310" s="267"/>
      <c r="GM310" s="267"/>
      <c r="GN310" s="266"/>
      <c r="GO310" s="267"/>
      <c r="GP310" s="267"/>
      <c r="GQ310" s="266"/>
      <c r="GR310" s="267"/>
      <c r="GS310" s="268"/>
      <c r="GT310" s="269"/>
      <c r="GU310" s="270"/>
      <c r="GV310" s="270"/>
      <c r="GW310" s="270"/>
      <c r="GX310" s="270"/>
      <c r="GY310" s="271"/>
      <c r="GZ310" s="269"/>
      <c r="HA310" s="272"/>
      <c r="HB310" s="272"/>
      <c r="HC310" s="270"/>
      <c r="HD310" s="270"/>
      <c r="HE310" s="270"/>
      <c r="HF310" s="269"/>
      <c r="HG310" s="272"/>
      <c r="HH310" s="272"/>
      <c r="HI310" s="272"/>
      <c r="HJ310" s="216"/>
      <c r="HK310" s="216"/>
      <c r="HL310" s="216"/>
      <c r="HM310" s="216"/>
      <c r="HN310" s="216"/>
      <c r="HO310" s="216"/>
      <c r="HP310" s="216"/>
      <c r="HQ310" s="216"/>
      <c r="HR310" s="216"/>
      <c r="HS310" s="216"/>
      <c r="HT310" s="216"/>
      <c r="HU310" s="216"/>
      <c r="HV310" s="216"/>
      <c r="HW310" s="216"/>
      <c r="HX310" s="240"/>
      <c r="HY310" s="241"/>
      <c r="HZ310" s="242"/>
      <c r="IB310" s="244"/>
      <c r="IE310" s="31">
        <f t="shared" si="130"/>
        <v>45</v>
      </c>
      <c r="IF310" s="4"/>
      <c r="IG310" s="91"/>
      <c r="IH310" s="97">
        <f t="shared" si="131"/>
        <v>0</v>
      </c>
      <c r="II310" s="97">
        <f t="shared" ca="1" si="132"/>
        <v>0</v>
      </c>
      <c r="IJ310" s="4"/>
    </row>
    <row r="311" spans="1:797" s="243" customFormat="1" ht="28.5" hidden="1" customHeight="1">
      <c r="A311" s="236"/>
      <c r="B311" s="237"/>
      <c r="C311" s="250" t="s">
        <v>198</v>
      </c>
      <c r="D311" s="247"/>
      <c r="E311" s="248"/>
      <c r="F311" s="249"/>
      <c r="G311" s="249"/>
      <c r="H311" s="249"/>
      <c r="I311" s="249"/>
      <c r="J311" s="249"/>
      <c r="K311" s="220"/>
      <c r="L311" s="220"/>
      <c r="M311" s="220"/>
      <c r="N311" s="220"/>
      <c r="O311" s="221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1"/>
      <c r="AW311" s="221"/>
      <c r="AX311" s="221"/>
      <c r="AY311" s="222"/>
      <c r="AZ311" s="223"/>
      <c r="BA311" s="224"/>
      <c r="BB311" s="225"/>
      <c r="BC311" s="224"/>
      <c r="BD311" s="224"/>
      <c r="BE311" s="224"/>
      <c r="BF311" s="224"/>
      <c r="BG311" s="224"/>
      <c r="BH311" s="224"/>
      <c r="BI311" s="224"/>
      <c r="BJ311" s="224"/>
      <c r="BK311" s="224"/>
      <c r="BL311" s="224"/>
      <c r="BM311" s="224"/>
      <c r="BN311" s="224"/>
      <c r="BO311" s="224"/>
      <c r="BP311" s="224"/>
      <c r="BQ311" s="224"/>
      <c r="BR311" s="224"/>
      <c r="BS311" s="224"/>
      <c r="BT311" s="224"/>
      <c r="BU311" s="224"/>
      <c r="BV311" s="224"/>
      <c r="BW311" s="224"/>
      <c r="BX311" s="224"/>
      <c r="BY311" s="224"/>
      <c r="BZ311" s="224"/>
      <c r="CA311" s="224"/>
      <c r="CB311" s="224"/>
      <c r="CC311" s="226"/>
      <c r="CD311" s="226"/>
      <c r="CE311" s="226"/>
      <c r="CF311" s="226"/>
      <c r="CG311" s="226"/>
      <c r="CH311" s="226"/>
      <c r="CI311" s="227"/>
      <c r="CJ311" s="226"/>
      <c r="CK311" s="226"/>
      <c r="CL311" s="226"/>
      <c r="CM311" s="226"/>
      <c r="CN311" s="226"/>
      <c r="CO311" s="226"/>
      <c r="CP311" s="226"/>
      <c r="CQ311" s="226"/>
      <c r="CR311" s="226"/>
      <c r="CS311" s="226"/>
      <c r="CT311" s="226"/>
      <c r="CU311" s="226"/>
      <c r="CV311" s="226"/>
      <c r="CW311" s="226"/>
      <c r="CX311" s="226"/>
      <c r="CY311" s="226"/>
      <c r="CZ311" s="226"/>
      <c r="DA311" s="226"/>
      <c r="DB311" s="226"/>
      <c r="DC311" s="226"/>
      <c r="DD311" s="226"/>
      <c r="DE311" s="226"/>
      <c r="DF311" s="226"/>
      <c r="DG311" s="226"/>
      <c r="DH311" s="226"/>
      <c r="DI311" s="226"/>
      <c r="DJ311" s="226" t="s">
        <v>186</v>
      </c>
      <c r="DK311" s="226"/>
      <c r="DL311" s="226"/>
      <c r="DM311" s="226"/>
      <c r="DN311" s="226"/>
      <c r="DO311" s="226"/>
      <c r="DP311" s="226"/>
      <c r="DQ311" s="238"/>
      <c r="DR311" s="239"/>
      <c r="DS311" s="228"/>
      <c r="DT311" s="228"/>
      <c r="DU311" s="228"/>
      <c r="DV311" s="228"/>
      <c r="DW311" s="228"/>
      <c r="DX311" s="228"/>
      <c r="DY311" s="228"/>
      <c r="DZ311" s="228"/>
      <c r="EA311" s="228"/>
      <c r="EB311" s="228"/>
      <c r="EC311" s="228"/>
      <c r="ED311" s="228"/>
      <c r="EE311" s="228"/>
      <c r="EF311" s="228"/>
      <c r="EG311" s="228"/>
      <c r="EH311" s="228"/>
      <c r="EI311" s="228"/>
      <c r="EJ311" s="228"/>
      <c r="EK311" s="228"/>
      <c r="EL311" s="229">
        <v>45</v>
      </c>
      <c r="EM311" s="230" t="s">
        <v>25</v>
      </c>
      <c r="EN311" s="230"/>
      <c r="EO311" s="229"/>
      <c r="EP311" s="230" t="s">
        <v>25</v>
      </c>
      <c r="EQ311" s="231"/>
      <c r="ER311" s="229"/>
      <c r="ES311" s="230" t="s">
        <v>25</v>
      </c>
      <c r="ET311" s="230"/>
      <c r="EU311" s="229">
        <v>45</v>
      </c>
      <c r="EV311" s="230" t="s">
        <v>25</v>
      </c>
      <c r="EW311" s="230"/>
      <c r="EX311" s="229">
        <v>45</v>
      </c>
      <c r="EY311" s="230" t="s">
        <v>25</v>
      </c>
      <c r="EZ311" s="230"/>
      <c r="FA311" s="229">
        <v>45</v>
      </c>
      <c r="FB311" s="230" t="s">
        <v>25</v>
      </c>
      <c r="FC311" s="230"/>
      <c r="FD311" s="232">
        <v>45</v>
      </c>
      <c r="FE311" s="232" t="s">
        <v>25</v>
      </c>
      <c r="FF311" s="232"/>
      <c r="FG311" s="232"/>
      <c r="FH311" s="232" t="s">
        <v>25</v>
      </c>
      <c r="FI311" s="232"/>
      <c r="FJ311" s="232">
        <v>45</v>
      </c>
      <c r="FK311" s="232" t="s">
        <v>25</v>
      </c>
      <c r="FL311" s="232"/>
      <c r="FM311" s="232">
        <v>45</v>
      </c>
      <c r="FN311" s="232" t="s">
        <v>25</v>
      </c>
      <c r="FO311" s="232"/>
      <c r="FP311" s="232"/>
      <c r="FQ311" s="232"/>
      <c r="FR311" s="232"/>
      <c r="FS311" s="232"/>
      <c r="FT311" s="232"/>
      <c r="FU311" s="232"/>
      <c r="FV311" s="232"/>
      <c r="FW311" s="232"/>
      <c r="FX311" s="232"/>
      <c r="FY311" s="232"/>
      <c r="FZ311" s="232"/>
      <c r="GA311" s="232"/>
      <c r="GB311" s="232"/>
      <c r="GC311" s="232"/>
      <c r="GD311" s="232"/>
      <c r="GE311" s="232"/>
      <c r="GF311" s="232"/>
      <c r="GG311" s="232"/>
      <c r="GH311" s="232"/>
      <c r="GI311" s="232"/>
      <c r="GJ311" s="232"/>
      <c r="GK311" s="232"/>
      <c r="GL311" s="232"/>
      <c r="GM311" s="232"/>
      <c r="GN311" s="232"/>
      <c r="GO311" s="232"/>
      <c r="GP311" s="232"/>
      <c r="GQ311" s="232"/>
      <c r="GR311" s="232"/>
      <c r="GS311" s="232"/>
      <c r="GT311" s="233"/>
      <c r="GU311" s="234"/>
      <c r="GV311" s="234"/>
      <c r="GW311" s="234"/>
      <c r="GX311" s="234"/>
      <c r="GY311" s="234"/>
      <c r="GZ311" s="233"/>
      <c r="HA311" s="233"/>
      <c r="HB311" s="233"/>
      <c r="HC311" s="234"/>
      <c r="HD311" s="234"/>
      <c r="HE311" s="234"/>
      <c r="HF311" s="233"/>
      <c r="HG311" s="233"/>
      <c r="HH311" s="233"/>
      <c r="HI311" s="233"/>
      <c r="HJ311" s="235"/>
      <c r="HK311" s="235"/>
      <c r="HL311" s="235"/>
      <c r="HM311" s="235"/>
      <c r="HN311" s="235"/>
      <c r="HO311" s="235"/>
      <c r="HP311" s="235"/>
      <c r="HQ311" s="235"/>
      <c r="HR311" s="235"/>
      <c r="HS311" s="235"/>
      <c r="HT311" s="235"/>
      <c r="HU311" s="235"/>
      <c r="HV311" s="235"/>
      <c r="HW311" s="235"/>
      <c r="HX311" s="240"/>
      <c r="HY311" s="241"/>
      <c r="HZ311" s="242"/>
      <c r="IB311" s="244"/>
      <c r="IE311" s="31">
        <f t="shared" si="130"/>
        <v>45</v>
      </c>
      <c r="IG311" s="244"/>
      <c r="IH311" s="245">
        <f t="shared" si="131"/>
        <v>0</v>
      </c>
      <c r="II311" s="245">
        <f t="shared" ca="1" si="132"/>
        <v>0</v>
      </c>
    </row>
    <row r="312" spans="1:797" s="243" customFormat="1" ht="17.45" hidden="1" customHeight="1">
      <c r="A312" s="146"/>
      <c r="B312" s="139" t="str">
        <f t="shared" ref="B312:B317" si="133">EM312</f>
        <v>шт</v>
      </c>
      <c r="C312" s="218" t="s">
        <v>199</v>
      </c>
      <c r="D312" s="251"/>
      <c r="E312" s="252"/>
      <c r="F312" s="253"/>
      <c r="G312" s="253"/>
      <c r="H312" s="253"/>
      <c r="I312" s="253"/>
      <c r="J312" s="253"/>
      <c r="K312" s="254"/>
      <c r="L312" s="254"/>
      <c r="M312" s="254"/>
      <c r="N312" s="254"/>
      <c r="O312" s="255"/>
      <c r="P312" s="254"/>
      <c r="Q312" s="218"/>
      <c r="R312" s="254"/>
      <c r="S312" s="254"/>
      <c r="T312" s="254"/>
      <c r="U312" s="254"/>
      <c r="V312" s="254"/>
      <c r="W312" s="254"/>
      <c r="X312" s="254"/>
      <c r="Y312" s="254"/>
      <c r="Z312" s="254"/>
      <c r="AA312" s="254"/>
      <c r="AB312" s="254"/>
      <c r="AC312" s="254"/>
      <c r="AD312" s="254"/>
      <c r="AE312" s="254"/>
      <c r="AF312" s="254"/>
      <c r="AG312" s="254"/>
      <c r="AH312" s="254"/>
      <c r="AI312" s="254"/>
      <c r="AJ312" s="254"/>
      <c r="AK312" s="254"/>
      <c r="AL312" s="254"/>
      <c r="AM312" s="254"/>
      <c r="AN312" s="254"/>
      <c r="AO312" s="254"/>
      <c r="AP312" s="254"/>
      <c r="AQ312" s="254"/>
      <c r="AR312" s="254"/>
      <c r="AS312" s="254"/>
      <c r="AT312" s="256"/>
      <c r="AU312" s="256"/>
      <c r="AV312" s="256"/>
      <c r="AW312" s="256"/>
      <c r="AX312" s="257"/>
      <c r="AY312" s="212"/>
      <c r="AZ312" s="258"/>
      <c r="BA312" s="219"/>
      <c r="BB312" s="259"/>
      <c r="BC312" s="219"/>
      <c r="BD312" s="219"/>
      <c r="BE312" s="219"/>
      <c r="BF312" s="219"/>
      <c r="BG312" s="219"/>
      <c r="BH312" s="219"/>
      <c r="BI312" s="219"/>
      <c r="BJ312" s="219"/>
      <c r="BK312" s="219"/>
      <c r="BL312" s="219"/>
      <c r="BM312" s="219"/>
      <c r="BN312" s="219"/>
      <c r="BO312" s="219"/>
      <c r="BP312" s="219"/>
      <c r="BQ312" s="219"/>
      <c r="BR312" s="219"/>
      <c r="BS312" s="219"/>
      <c r="BT312" s="219"/>
      <c r="BU312" s="219"/>
      <c r="BV312" s="219"/>
      <c r="BW312" s="219"/>
      <c r="BX312" s="219"/>
      <c r="BY312" s="219"/>
      <c r="BZ312" s="219"/>
      <c r="CA312" s="219"/>
      <c r="CB312" s="219"/>
      <c r="CC312" s="260"/>
      <c r="CD312" s="261"/>
      <c r="CE312" s="261"/>
      <c r="CF312" s="261"/>
      <c r="CG312" s="261"/>
      <c r="CH312" s="261"/>
      <c r="CI312" s="213"/>
      <c r="CJ312" s="261"/>
      <c r="CK312" s="261"/>
      <c r="CL312" s="261"/>
      <c r="CM312" s="261"/>
      <c r="CN312" s="261"/>
      <c r="CO312" s="261"/>
      <c r="CP312" s="261"/>
      <c r="CQ312" s="261"/>
      <c r="CR312" s="261"/>
      <c r="CS312" s="261"/>
      <c r="CT312" s="261"/>
      <c r="CU312" s="261"/>
      <c r="CV312" s="261"/>
      <c r="CW312" s="261"/>
      <c r="CX312" s="261"/>
      <c r="CY312" s="261"/>
      <c r="CZ312" s="261"/>
      <c r="DA312" s="261"/>
      <c r="DB312" s="261"/>
      <c r="DC312" s="261"/>
      <c r="DD312" s="261"/>
      <c r="DE312" s="261"/>
      <c r="DF312" s="261"/>
      <c r="DG312" s="261"/>
      <c r="DH312" s="261"/>
      <c r="DI312" s="261"/>
      <c r="DJ312" s="262" t="s">
        <v>164</v>
      </c>
      <c r="DK312" s="261"/>
      <c r="DL312" s="261"/>
      <c r="DM312" s="261"/>
      <c r="DN312" s="261"/>
      <c r="DO312" s="261"/>
      <c r="DP312" s="261"/>
      <c r="DQ312" s="263"/>
      <c r="DR312" s="264"/>
      <c r="DS312" s="265"/>
      <c r="DT312" s="265"/>
      <c r="DU312" s="265"/>
      <c r="DV312" s="265"/>
      <c r="DW312" s="265"/>
      <c r="DX312" s="265"/>
      <c r="DY312" s="265"/>
      <c r="DZ312" s="265"/>
      <c r="EA312" s="265"/>
      <c r="EB312" s="265"/>
      <c r="EC312" s="265"/>
      <c r="ED312" s="265"/>
      <c r="EE312" s="265"/>
      <c r="EF312" s="265"/>
      <c r="EG312" s="265"/>
      <c r="EH312" s="265"/>
      <c r="EI312" s="265"/>
      <c r="EJ312" s="265"/>
      <c r="EK312" s="265"/>
      <c r="EL312" s="215">
        <v>44</v>
      </c>
      <c r="EM312" s="214" t="s">
        <v>25</v>
      </c>
      <c r="EN312" s="214"/>
      <c r="EO312" s="215"/>
      <c r="EP312" s="214" t="s">
        <v>25</v>
      </c>
      <c r="EQ312" s="217"/>
      <c r="ER312" s="215"/>
      <c r="ES312" s="214" t="s">
        <v>25</v>
      </c>
      <c r="ET312" s="214"/>
      <c r="EU312" s="215">
        <v>40</v>
      </c>
      <c r="EV312" s="214" t="s">
        <v>25</v>
      </c>
      <c r="EW312" s="217"/>
      <c r="EX312" s="215">
        <v>40</v>
      </c>
      <c r="EY312" s="214" t="s">
        <v>25</v>
      </c>
      <c r="EZ312" s="214"/>
      <c r="FA312" s="215">
        <v>40</v>
      </c>
      <c r="FB312" s="214" t="s">
        <v>25</v>
      </c>
      <c r="FC312" s="214"/>
      <c r="FD312" s="215">
        <v>45</v>
      </c>
      <c r="FE312" s="214" t="s">
        <v>25</v>
      </c>
      <c r="FF312" s="214"/>
      <c r="FG312" s="215"/>
      <c r="FH312" s="214" t="s">
        <v>25</v>
      </c>
      <c r="FI312" s="214"/>
      <c r="FJ312" s="215">
        <v>40</v>
      </c>
      <c r="FK312" s="214" t="s">
        <v>25</v>
      </c>
      <c r="FL312" s="214"/>
      <c r="FM312" s="215">
        <v>40</v>
      </c>
      <c r="FN312" s="214" t="s">
        <v>25</v>
      </c>
      <c r="FO312" s="214"/>
      <c r="FP312" s="266"/>
      <c r="FQ312" s="267"/>
      <c r="FR312" s="267"/>
      <c r="FS312" s="266"/>
      <c r="FT312" s="267"/>
      <c r="FU312" s="267"/>
      <c r="FV312" s="266"/>
      <c r="FW312" s="267"/>
      <c r="FX312" s="267"/>
      <c r="FY312" s="266"/>
      <c r="FZ312" s="267"/>
      <c r="GA312" s="267"/>
      <c r="GB312" s="266"/>
      <c r="GC312" s="267"/>
      <c r="GD312" s="267"/>
      <c r="GE312" s="266"/>
      <c r="GF312" s="267"/>
      <c r="GG312" s="267"/>
      <c r="GH312" s="266"/>
      <c r="GI312" s="267"/>
      <c r="GJ312" s="267"/>
      <c r="GK312" s="266"/>
      <c r="GL312" s="267"/>
      <c r="GM312" s="267"/>
      <c r="GN312" s="266"/>
      <c r="GO312" s="267"/>
      <c r="GP312" s="267"/>
      <c r="GQ312" s="266"/>
      <c r="GR312" s="267"/>
      <c r="GS312" s="268"/>
      <c r="GT312" s="269"/>
      <c r="GU312" s="270"/>
      <c r="GV312" s="270"/>
      <c r="GW312" s="270"/>
      <c r="GX312" s="270"/>
      <c r="GY312" s="271"/>
      <c r="GZ312" s="269"/>
      <c r="HA312" s="272"/>
      <c r="HB312" s="272"/>
      <c r="HC312" s="270"/>
      <c r="HD312" s="270"/>
      <c r="HE312" s="270"/>
      <c r="HF312" s="269"/>
      <c r="HG312" s="272"/>
      <c r="HH312" s="272"/>
      <c r="HI312" s="272"/>
      <c r="HJ312" s="216"/>
      <c r="HK312" s="216"/>
      <c r="HL312" s="216"/>
      <c r="HM312" s="216"/>
      <c r="HN312" s="216"/>
      <c r="HO312" s="216"/>
      <c r="HP312" s="216"/>
      <c r="HQ312" s="216"/>
      <c r="HR312" s="216"/>
      <c r="HS312" s="216"/>
      <c r="HT312" s="216"/>
      <c r="HU312" s="216"/>
      <c r="HV312" s="216"/>
      <c r="HW312" s="216"/>
      <c r="HX312" s="94">
        <f t="shared" ref="HX312:HX317" si="134">EL312</f>
        <v>44</v>
      </c>
      <c r="HY312" s="79"/>
      <c r="HZ312" s="72"/>
      <c r="IB312" s="91">
        <f t="shared" ref="IB312:IB317" si="135">HX312*HZ312</f>
        <v>0</v>
      </c>
      <c r="IE312" s="31">
        <f t="shared" si="130"/>
        <v>44</v>
      </c>
      <c r="IF312" s="4"/>
      <c r="IG312" s="91"/>
      <c r="IH312" s="97">
        <f t="shared" si="131"/>
        <v>0</v>
      </c>
      <c r="II312" s="97">
        <f t="shared" ca="1" si="132"/>
        <v>0</v>
      </c>
      <c r="IJ312" s="4"/>
    </row>
    <row r="313" spans="1:797" s="243" customFormat="1" ht="17.45" hidden="1" customHeight="1">
      <c r="A313" s="146"/>
      <c r="B313" s="139" t="str">
        <f t="shared" si="133"/>
        <v>шт</v>
      </c>
      <c r="C313" s="218" t="s">
        <v>200</v>
      </c>
      <c r="D313" s="251"/>
      <c r="E313" s="252"/>
      <c r="F313" s="253"/>
      <c r="G313" s="253"/>
      <c r="H313" s="253"/>
      <c r="I313" s="253"/>
      <c r="J313" s="253"/>
      <c r="K313" s="254"/>
      <c r="L313" s="254"/>
      <c r="M313" s="254"/>
      <c r="N313" s="254"/>
      <c r="O313" s="255"/>
      <c r="P313" s="254"/>
      <c r="Q313" s="218"/>
      <c r="R313" s="254"/>
      <c r="S313" s="254"/>
      <c r="T313" s="254"/>
      <c r="U313" s="254"/>
      <c r="V313" s="254"/>
      <c r="W313" s="254"/>
      <c r="X313" s="254"/>
      <c r="Y313" s="254"/>
      <c r="Z313" s="254"/>
      <c r="AA313" s="254"/>
      <c r="AB313" s="254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6"/>
      <c r="AU313" s="256"/>
      <c r="AV313" s="256"/>
      <c r="AW313" s="256"/>
      <c r="AX313" s="257"/>
      <c r="AY313" s="212"/>
      <c r="AZ313" s="258"/>
      <c r="BA313" s="219"/>
      <c r="BB313" s="259"/>
      <c r="BC313" s="219"/>
      <c r="BD313" s="219"/>
      <c r="BE313" s="219"/>
      <c r="BF313" s="219"/>
      <c r="BG313" s="219"/>
      <c r="BH313" s="219"/>
      <c r="BI313" s="219"/>
      <c r="BJ313" s="219"/>
      <c r="BK313" s="219"/>
      <c r="BL313" s="219"/>
      <c r="BM313" s="219"/>
      <c r="BN313" s="219"/>
      <c r="BO313" s="219"/>
      <c r="BP313" s="219"/>
      <c r="BQ313" s="219"/>
      <c r="BR313" s="219"/>
      <c r="BS313" s="219"/>
      <c r="BT313" s="219"/>
      <c r="BU313" s="219"/>
      <c r="BV313" s="219"/>
      <c r="BW313" s="219"/>
      <c r="BX313" s="219"/>
      <c r="BY313" s="219"/>
      <c r="BZ313" s="219"/>
      <c r="CA313" s="219"/>
      <c r="CB313" s="219"/>
      <c r="CC313" s="260"/>
      <c r="CD313" s="261"/>
      <c r="CE313" s="261"/>
      <c r="CF313" s="261"/>
      <c r="CG313" s="261"/>
      <c r="CH313" s="261"/>
      <c r="CI313" s="213"/>
      <c r="CJ313" s="261"/>
      <c r="CK313" s="261"/>
      <c r="CL313" s="261"/>
      <c r="CM313" s="261"/>
      <c r="CN313" s="261"/>
      <c r="CO313" s="261"/>
      <c r="CP313" s="261"/>
      <c r="CQ313" s="261"/>
      <c r="CR313" s="261"/>
      <c r="CS313" s="261"/>
      <c r="CT313" s="261"/>
      <c r="CU313" s="261"/>
      <c r="CV313" s="261"/>
      <c r="CW313" s="261"/>
      <c r="CX313" s="261"/>
      <c r="CY313" s="261"/>
      <c r="CZ313" s="261"/>
      <c r="DA313" s="261"/>
      <c r="DB313" s="261"/>
      <c r="DC313" s="261"/>
      <c r="DD313" s="261"/>
      <c r="DE313" s="261"/>
      <c r="DF313" s="261"/>
      <c r="DG313" s="261"/>
      <c r="DH313" s="261"/>
      <c r="DI313" s="261"/>
      <c r="DJ313" s="262" t="s">
        <v>165</v>
      </c>
      <c r="DK313" s="261"/>
      <c r="DL313" s="261"/>
      <c r="DM313" s="261"/>
      <c r="DN313" s="261"/>
      <c r="DO313" s="261"/>
      <c r="DP313" s="261"/>
      <c r="DQ313" s="263"/>
      <c r="DR313" s="264"/>
      <c r="DS313" s="265"/>
      <c r="DT313" s="265"/>
      <c r="DU313" s="265"/>
      <c r="DV313" s="265"/>
      <c r="DW313" s="265"/>
      <c r="DX313" s="265"/>
      <c r="DY313" s="265"/>
      <c r="DZ313" s="265"/>
      <c r="EA313" s="265"/>
      <c r="EB313" s="265"/>
      <c r="EC313" s="265"/>
      <c r="ED313" s="265"/>
      <c r="EE313" s="265"/>
      <c r="EF313" s="265"/>
      <c r="EG313" s="265"/>
      <c r="EH313" s="265"/>
      <c r="EI313" s="265"/>
      <c r="EJ313" s="265"/>
      <c r="EK313" s="265"/>
      <c r="EL313" s="215">
        <v>44</v>
      </c>
      <c r="EM313" s="214" t="s">
        <v>25</v>
      </c>
      <c r="EN313" s="214"/>
      <c r="EO313" s="215"/>
      <c r="EP313" s="214" t="s">
        <v>25</v>
      </c>
      <c r="EQ313" s="217"/>
      <c r="ER313" s="215"/>
      <c r="ES313" s="214" t="s">
        <v>25</v>
      </c>
      <c r="ET313" s="214"/>
      <c r="EU313" s="215">
        <v>40</v>
      </c>
      <c r="EV313" s="214" t="s">
        <v>25</v>
      </c>
      <c r="EW313" s="217"/>
      <c r="EX313" s="215">
        <v>40</v>
      </c>
      <c r="EY313" s="214" t="s">
        <v>25</v>
      </c>
      <c r="EZ313" s="214"/>
      <c r="FA313" s="215">
        <v>40</v>
      </c>
      <c r="FB313" s="214" t="s">
        <v>25</v>
      </c>
      <c r="FC313" s="214"/>
      <c r="FD313" s="215">
        <v>45</v>
      </c>
      <c r="FE313" s="214" t="s">
        <v>25</v>
      </c>
      <c r="FF313" s="214"/>
      <c r="FG313" s="215"/>
      <c r="FH313" s="214" t="s">
        <v>25</v>
      </c>
      <c r="FI313" s="214"/>
      <c r="FJ313" s="215">
        <v>40</v>
      </c>
      <c r="FK313" s="214" t="s">
        <v>25</v>
      </c>
      <c r="FL313" s="214"/>
      <c r="FM313" s="215">
        <v>40</v>
      </c>
      <c r="FN313" s="214" t="s">
        <v>25</v>
      </c>
      <c r="FO313" s="214"/>
      <c r="FP313" s="266"/>
      <c r="FQ313" s="267"/>
      <c r="FR313" s="267"/>
      <c r="FS313" s="266"/>
      <c r="FT313" s="267"/>
      <c r="FU313" s="267"/>
      <c r="FV313" s="266"/>
      <c r="FW313" s="267"/>
      <c r="FX313" s="267"/>
      <c r="FY313" s="266"/>
      <c r="FZ313" s="267"/>
      <c r="GA313" s="267"/>
      <c r="GB313" s="266"/>
      <c r="GC313" s="267"/>
      <c r="GD313" s="267"/>
      <c r="GE313" s="266"/>
      <c r="GF313" s="267"/>
      <c r="GG313" s="267"/>
      <c r="GH313" s="266"/>
      <c r="GI313" s="267"/>
      <c r="GJ313" s="267"/>
      <c r="GK313" s="266"/>
      <c r="GL313" s="267"/>
      <c r="GM313" s="267"/>
      <c r="GN313" s="266"/>
      <c r="GO313" s="267"/>
      <c r="GP313" s="267"/>
      <c r="GQ313" s="266"/>
      <c r="GR313" s="267"/>
      <c r="GS313" s="268"/>
      <c r="GT313" s="269"/>
      <c r="GU313" s="270"/>
      <c r="GV313" s="270"/>
      <c r="GW313" s="270"/>
      <c r="GX313" s="270"/>
      <c r="GY313" s="271"/>
      <c r="GZ313" s="269"/>
      <c r="HA313" s="272"/>
      <c r="HB313" s="272"/>
      <c r="HC313" s="270"/>
      <c r="HD313" s="270"/>
      <c r="HE313" s="270"/>
      <c r="HF313" s="269"/>
      <c r="HG313" s="272"/>
      <c r="HH313" s="272"/>
      <c r="HI313" s="272"/>
      <c r="HJ313" s="216"/>
      <c r="HK313" s="216"/>
      <c r="HL313" s="216"/>
      <c r="HM313" s="216"/>
      <c r="HN313" s="216"/>
      <c r="HO313" s="216"/>
      <c r="HP313" s="216"/>
      <c r="HQ313" s="216"/>
      <c r="HR313" s="216"/>
      <c r="HS313" s="216"/>
      <c r="HT313" s="216"/>
      <c r="HU313" s="216"/>
      <c r="HV313" s="216"/>
      <c r="HW313" s="216"/>
      <c r="HX313" s="94">
        <f t="shared" si="134"/>
        <v>44</v>
      </c>
      <c r="HY313" s="79"/>
      <c r="HZ313" s="273"/>
      <c r="IB313" s="91">
        <f t="shared" si="135"/>
        <v>0</v>
      </c>
      <c r="IE313" s="31">
        <f t="shared" si="130"/>
        <v>44</v>
      </c>
      <c r="IF313" s="4"/>
      <c r="IG313" s="91"/>
      <c r="IH313" s="97">
        <f t="shared" si="131"/>
        <v>0</v>
      </c>
      <c r="II313" s="97">
        <f t="shared" ca="1" si="132"/>
        <v>0</v>
      </c>
      <c r="IJ313" s="4"/>
    </row>
    <row r="314" spans="1:797" s="243" customFormat="1" ht="17.45" hidden="1" customHeight="1">
      <c r="A314" s="146"/>
      <c r="B314" s="139" t="str">
        <f t="shared" si="133"/>
        <v>шт</v>
      </c>
      <c r="C314" s="218" t="s">
        <v>201</v>
      </c>
      <c r="D314" s="251"/>
      <c r="E314" s="252"/>
      <c r="F314" s="253"/>
      <c r="G314" s="253"/>
      <c r="H314" s="253"/>
      <c r="I314" s="253"/>
      <c r="J314" s="253"/>
      <c r="K314" s="254"/>
      <c r="L314" s="254"/>
      <c r="M314" s="254"/>
      <c r="N314" s="254"/>
      <c r="O314" s="255"/>
      <c r="P314" s="254"/>
      <c r="Q314" s="218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6"/>
      <c r="AU314" s="256"/>
      <c r="AV314" s="256"/>
      <c r="AW314" s="256"/>
      <c r="AX314" s="257"/>
      <c r="AY314" s="212"/>
      <c r="AZ314" s="258"/>
      <c r="BA314" s="219"/>
      <c r="BB314" s="259"/>
      <c r="BC314" s="219"/>
      <c r="BD314" s="219"/>
      <c r="BE314" s="219"/>
      <c r="BF314" s="219"/>
      <c r="BG314" s="219"/>
      <c r="BH314" s="219"/>
      <c r="BI314" s="219"/>
      <c r="BJ314" s="219"/>
      <c r="BK314" s="219"/>
      <c r="BL314" s="219"/>
      <c r="BM314" s="219"/>
      <c r="BN314" s="219"/>
      <c r="BO314" s="219"/>
      <c r="BP314" s="219"/>
      <c r="BQ314" s="219"/>
      <c r="BR314" s="219"/>
      <c r="BS314" s="219"/>
      <c r="BT314" s="219"/>
      <c r="BU314" s="219"/>
      <c r="BV314" s="219"/>
      <c r="BW314" s="219"/>
      <c r="BX314" s="219"/>
      <c r="BY314" s="219"/>
      <c r="BZ314" s="219"/>
      <c r="CA314" s="219"/>
      <c r="CB314" s="219"/>
      <c r="CC314" s="260"/>
      <c r="CD314" s="261"/>
      <c r="CE314" s="261"/>
      <c r="CF314" s="261"/>
      <c r="CG314" s="261"/>
      <c r="CH314" s="261"/>
      <c r="CI314" s="213"/>
      <c r="CJ314" s="261"/>
      <c r="CK314" s="261"/>
      <c r="CL314" s="261"/>
      <c r="CM314" s="261"/>
      <c r="CN314" s="261"/>
      <c r="CO314" s="261"/>
      <c r="CP314" s="261"/>
      <c r="CQ314" s="261"/>
      <c r="CR314" s="261"/>
      <c r="CS314" s="261"/>
      <c r="CT314" s="261"/>
      <c r="CU314" s="261"/>
      <c r="CV314" s="261"/>
      <c r="CW314" s="261"/>
      <c r="CX314" s="261"/>
      <c r="CY314" s="261"/>
      <c r="CZ314" s="261"/>
      <c r="DA314" s="261"/>
      <c r="DB314" s="261"/>
      <c r="DC314" s="261"/>
      <c r="DD314" s="261"/>
      <c r="DE314" s="261"/>
      <c r="DF314" s="261"/>
      <c r="DG314" s="261"/>
      <c r="DH314" s="261"/>
      <c r="DI314" s="261"/>
      <c r="DJ314" s="262" t="s">
        <v>166</v>
      </c>
      <c r="DK314" s="261"/>
      <c r="DL314" s="261"/>
      <c r="DM314" s="261"/>
      <c r="DN314" s="261"/>
      <c r="DO314" s="261"/>
      <c r="DP314" s="261"/>
      <c r="DQ314" s="263"/>
      <c r="DR314" s="264"/>
      <c r="DS314" s="265"/>
      <c r="DT314" s="265"/>
      <c r="DU314" s="265"/>
      <c r="DV314" s="265"/>
      <c r="DW314" s="265"/>
      <c r="DX314" s="265"/>
      <c r="DY314" s="265"/>
      <c r="DZ314" s="265"/>
      <c r="EA314" s="265"/>
      <c r="EB314" s="265"/>
      <c r="EC314" s="265"/>
      <c r="ED314" s="265"/>
      <c r="EE314" s="265"/>
      <c r="EF314" s="265"/>
      <c r="EG314" s="265"/>
      <c r="EH314" s="265"/>
      <c r="EI314" s="265"/>
      <c r="EJ314" s="265"/>
      <c r="EK314" s="265"/>
      <c r="EL314" s="215">
        <v>44</v>
      </c>
      <c r="EM314" s="214" t="s">
        <v>25</v>
      </c>
      <c r="EN314" s="214"/>
      <c r="EO314" s="215"/>
      <c r="EP314" s="214" t="s">
        <v>25</v>
      </c>
      <c r="EQ314" s="217"/>
      <c r="ER314" s="215"/>
      <c r="ES314" s="214" t="s">
        <v>25</v>
      </c>
      <c r="ET314" s="214"/>
      <c r="EU314" s="215">
        <v>40</v>
      </c>
      <c r="EV314" s="214" t="s">
        <v>25</v>
      </c>
      <c r="EW314" s="217"/>
      <c r="EX314" s="215">
        <v>40</v>
      </c>
      <c r="EY314" s="214" t="s">
        <v>25</v>
      </c>
      <c r="EZ314" s="214"/>
      <c r="FA314" s="215">
        <v>40</v>
      </c>
      <c r="FB314" s="214" t="s">
        <v>25</v>
      </c>
      <c r="FC314" s="214"/>
      <c r="FD314" s="215">
        <v>45</v>
      </c>
      <c r="FE314" s="214" t="s">
        <v>25</v>
      </c>
      <c r="FF314" s="214"/>
      <c r="FG314" s="215"/>
      <c r="FH314" s="214" t="s">
        <v>25</v>
      </c>
      <c r="FI314" s="214"/>
      <c r="FJ314" s="215">
        <v>40</v>
      </c>
      <c r="FK314" s="214" t="s">
        <v>25</v>
      </c>
      <c r="FL314" s="214"/>
      <c r="FM314" s="215">
        <v>40</v>
      </c>
      <c r="FN314" s="214" t="s">
        <v>25</v>
      </c>
      <c r="FO314" s="214"/>
      <c r="FP314" s="266"/>
      <c r="FQ314" s="267"/>
      <c r="FR314" s="267"/>
      <c r="FS314" s="266"/>
      <c r="FT314" s="267"/>
      <c r="FU314" s="267"/>
      <c r="FV314" s="266"/>
      <c r="FW314" s="267"/>
      <c r="FX314" s="267"/>
      <c r="FY314" s="266"/>
      <c r="FZ314" s="267"/>
      <c r="GA314" s="267"/>
      <c r="GB314" s="266"/>
      <c r="GC314" s="267"/>
      <c r="GD314" s="267"/>
      <c r="GE314" s="266"/>
      <c r="GF314" s="267"/>
      <c r="GG314" s="267"/>
      <c r="GH314" s="266"/>
      <c r="GI314" s="267"/>
      <c r="GJ314" s="267"/>
      <c r="GK314" s="266"/>
      <c r="GL314" s="267"/>
      <c r="GM314" s="267"/>
      <c r="GN314" s="266"/>
      <c r="GO314" s="267"/>
      <c r="GP314" s="267"/>
      <c r="GQ314" s="266"/>
      <c r="GR314" s="267"/>
      <c r="GS314" s="268"/>
      <c r="GT314" s="269"/>
      <c r="GU314" s="270"/>
      <c r="GV314" s="270"/>
      <c r="GW314" s="270"/>
      <c r="GX314" s="270"/>
      <c r="GY314" s="271"/>
      <c r="GZ314" s="269"/>
      <c r="HA314" s="272"/>
      <c r="HB314" s="272"/>
      <c r="HC314" s="270"/>
      <c r="HD314" s="270"/>
      <c r="HE314" s="270"/>
      <c r="HF314" s="269"/>
      <c r="HG314" s="272"/>
      <c r="HH314" s="272"/>
      <c r="HI314" s="272"/>
      <c r="HJ314" s="216"/>
      <c r="HK314" s="216"/>
      <c r="HL314" s="216"/>
      <c r="HM314" s="216"/>
      <c r="HN314" s="216"/>
      <c r="HO314" s="216"/>
      <c r="HP314" s="216"/>
      <c r="HQ314" s="216"/>
      <c r="HR314" s="216"/>
      <c r="HS314" s="216"/>
      <c r="HT314" s="216"/>
      <c r="HU314" s="216"/>
      <c r="HV314" s="216"/>
      <c r="HW314" s="216"/>
      <c r="HX314" s="94">
        <f t="shared" si="134"/>
        <v>44</v>
      </c>
      <c r="HY314" s="79"/>
      <c r="HZ314" s="273"/>
      <c r="IB314" s="91">
        <f t="shared" si="135"/>
        <v>0</v>
      </c>
      <c r="IE314" s="31">
        <f t="shared" si="130"/>
        <v>44</v>
      </c>
      <c r="IF314" s="4"/>
      <c r="IG314" s="91"/>
      <c r="IH314" s="97">
        <f t="shared" si="131"/>
        <v>0</v>
      </c>
      <c r="II314" s="97">
        <f t="shared" ca="1" si="132"/>
        <v>0</v>
      </c>
      <c r="IJ314" s="4"/>
    </row>
    <row r="315" spans="1:797" s="243" customFormat="1" ht="17.45" hidden="1" customHeight="1">
      <c r="A315" s="146"/>
      <c r="B315" s="139" t="str">
        <f t="shared" si="133"/>
        <v>шт</v>
      </c>
      <c r="C315" s="218" t="s">
        <v>202</v>
      </c>
      <c r="D315" s="251"/>
      <c r="E315" s="252"/>
      <c r="F315" s="253"/>
      <c r="G315" s="253"/>
      <c r="H315" s="253"/>
      <c r="I315" s="253"/>
      <c r="J315" s="253"/>
      <c r="K315" s="254"/>
      <c r="L315" s="254"/>
      <c r="M315" s="254"/>
      <c r="N315" s="254"/>
      <c r="O315" s="255"/>
      <c r="P315" s="254"/>
      <c r="Q315" s="218"/>
      <c r="R315" s="254"/>
      <c r="S315" s="254"/>
      <c r="T315" s="254"/>
      <c r="U315" s="254"/>
      <c r="V315" s="254"/>
      <c r="W315" s="254"/>
      <c r="X315" s="254"/>
      <c r="Y315" s="254"/>
      <c r="Z315" s="254"/>
      <c r="AA315" s="254"/>
      <c r="AB315" s="254"/>
      <c r="AC315" s="254"/>
      <c r="AD315" s="254"/>
      <c r="AE315" s="254"/>
      <c r="AF315" s="254"/>
      <c r="AG315" s="254"/>
      <c r="AH315" s="254"/>
      <c r="AI315" s="254"/>
      <c r="AJ315" s="254"/>
      <c r="AK315" s="254"/>
      <c r="AL315" s="254"/>
      <c r="AM315" s="254"/>
      <c r="AN315" s="254"/>
      <c r="AO315" s="254"/>
      <c r="AP315" s="254"/>
      <c r="AQ315" s="254"/>
      <c r="AR315" s="254"/>
      <c r="AS315" s="254"/>
      <c r="AT315" s="256"/>
      <c r="AU315" s="256"/>
      <c r="AV315" s="256"/>
      <c r="AW315" s="256"/>
      <c r="AX315" s="257"/>
      <c r="AY315" s="212"/>
      <c r="AZ315" s="258"/>
      <c r="BA315" s="219"/>
      <c r="BB315" s="259"/>
      <c r="BC315" s="219"/>
      <c r="BD315" s="219"/>
      <c r="BE315" s="219"/>
      <c r="BF315" s="219"/>
      <c r="BG315" s="219"/>
      <c r="BH315" s="219"/>
      <c r="BI315" s="219"/>
      <c r="BJ315" s="219"/>
      <c r="BK315" s="219"/>
      <c r="BL315" s="219"/>
      <c r="BM315" s="219"/>
      <c r="BN315" s="219"/>
      <c r="BO315" s="219"/>
      <c r="BP315" s="219"/>
      <c r="BQ315" s="219"/>
      <c r="BR315" s="219"/>
      <c r="BS315" s="219"/>
      <c r="BT315" s="219"/>
      <c r="BU315" s="219"/>
      <c r="BV315" s="219"/>
      <c r="BW315" s="219"/>
      <c r="BX315" s="219"/>
      <c r="BY315" s="219"/>
      <c r="BZ315" s="219"/>
      <c r="CA315" s="219"/>
      <c r="CB315" s="219"/>
      <c r="CC315" s="260"/>
      <c r="CD315" s="261"/>
      <c r="CE315" s="261"/>
      <c r="CF315" s="261"/>
      <c r="CG315" s="261"/>
      <c r="CH315" s="261"/>
      <c r="CI315" s="213"/>
      <c r="CJ315" s="261"/>
      <c r="CK315" s="261"/>
      <c r="CL315" s="261"/>
      <c r="CM315" s="261"/>
      <c r="CN315" s="261"/>
      <c r="CO315" s="261"/>
      <c r="CP315" s="261"/>
      <c r="CQ315" s="261"/>
      <c r="CR315" s="261"/>
      <c r="CS315" s="261"/>
      <c r="CT315" s="261"/>
      <c r="CU315" s="261"/>
      <c r="CV315" s="261"/>
      <c r="CW315" s="261"/>
      <c r="CX315" s="261"/>
      <c r="CY315" s="261"/>
      <c r="CZ315" s="261"/>
      <c r="DA315" s="261"/>
      <c r="DB315" s="261"/>
      <c r="DC315" s="261"/>
      <c r="DD315" s="261"/>
      <c r="DE315" s="261"/>
      <c r="DF315" s="261"/>
      <c r="DG315" s="261"/>
      <c r="DH315" s="261"/>
      <c r="DI315" s="261"/>
      <c r="DJ315" s="262" t="s">
        <v>167</v>
      </c>
      <c r="DK315" s="261"/>
      <c r="DL315" s="261"/>
      <c r="DM315" s="261"/>
      <c r="DN315" s="261"/>
      <c r="DO315" s="261"/>
      <c r="DP315" s="261"/>
      <c r="DQ315" s="263"/>
      <c r="DR315" s="264"/>
      <c r="DS315" s="265"/>
      <c r="DT315" s="265"/>
      <c r="DU315" s="265"/>
      <c r="DV315" s="265"/>
      <c r="DW315" s="265"/>
      <c r="DX315" s="265"/>
      <c r="DY315" s="265"/>
      <c r="DZ315" s="265"/>
      <c r="EA315" s="265"/>
      <c r="EB315" s="265"/>
      <c r="EC315" s="265"/>
      <c r="ED315" s="265"/>
      <c r="EE315" s="265"/>
      <c r="EF315" s="265"/>
      <c r="EG315" s="265"/>
      <c r="EH315" s="265"/>
      <c r="EI315" s="265"/>
      <c r="EJ315" s="265"/>
      <c r="EK315" s="265"/>
      <c r="EL315" s="215">
        <v>44</v>
      </c>
      <c r="EM315" s="214" t="s">
        <v>25</v>
      </c>
      <c r="EN315" s="214"/>
      <c r="EO315" s="215"/>
      <c r="EP315" s="214" t="s">
        <v>25</v>
      </c>
      <c r="EQ315" s="217"/>
      <c r="ER315" s="215"/>
      <c r="ES315" s="214" t="s">
        <v>25</v>
      </c>
      <c r="ET315" s="214"/>
      <c r="EU315" s="215">
        <v>40</v>
      </c>
      <c r="EV315" s="214" t="s">
        <v>25</v>
      </c>
      <c r="EW315" s="217"/>
      <c r="EX315" s="215">
        <v>40</v>
      </c>
      <c r="EY315" s="214" t="s">
        <v>25</v>
      </c>
      <c r="EZ315" s="214"/>
      <c r="FA315" s="215">
        <v>40</v>
      </c>
      <c r="FB315" s="214" t="s">
        <v>25</v>
      </c>
      <c r="FC315" s="214"/>
      <c r="FD315" s="215">
        <v>45</v>
      </c>
      <c r="FE315" s="214" t="s">
        <v>25</v>
      </c>
      <c r="FF315" s="214"/>
      <c r="FG315" s="215"/>
      <c r="FH315" s="214" t="s">
        <v>25</v>
      </c>
      <c r="FI315" s="214"/>
      <c r="FJ315" s="215">
        <v>40</v>
      </c>
      <c r="FK315" s="214" t="s">
        <v>25</v>
      </c>
      <c r="FL315" s="214"/>
      <c r="FM315" s="215">
        <v>40</v>
      </c>
      <c r="FN315" s="214" t="s">
        <v>25</v>
      </c>
      <c r="FO315" s="214"/>
      <c r="FP315" s="266"/>
      <c r="FQ315" s="267"/>
      <c r="FR315" s="267"/>
      <c r="FS315" s="266"/>
      <c r="FT315" s="267"/>
      <c r="FU315" s="267"/>
      <c r="FV315" s="266"/>
      <c r="FW315" s="267"/>
      <c r="FX315" s="267"/>
      <c r="FY315" s="266"/>
      <c r="FZ315" s="267"/>
      <c r="GA315" s="267"/>
      <c r="GB315" s="266"/>
      <c r="GC315" s="267"/>
      <c r="GD315" s="267"/>
      <c r="GE315" s="266"/>
      <c r="GF315" s="267"/>
      <c r="GG315" s="267"/>
      <c r="GH315" s="266"/>
      <c r="GI315" s="267"/>
      <c r="GJ315" s="267"/>
      <c r="GK315" s="266"/>
      <c r="GL315" s="267"/>
      <c r="GM315" s="267"/>
      <c r="GN315" s="266"/>
      <c r="GO315" s="267"/>
      <c r="GP315" s="267"/>
      <c r="GQ315" s="266"/>
      <c r="GR315" s="267"/>
      <c r="GS315" s="268"/>
      <c r="GT315" s="269"/>
      <c r="GU315" s="270"/>
      <c r="GV315" s="270"/>
      <c r="GW315" s="270"/>
      <c r="GX315" s="270"/>
      <c r="GY315" s="271"/>
      <c r="GZ315" s="269"/>
      <c r="HA315" s="272"/>
      <c r="HB315" s="272"/>
      <c r="HC315" s="270"/>
      <c r="HD315" s="270"/>
      <c r="HE315" s="270"/>
      <c r="HF315" s="269"/>
      <c r="HG315" s="272"/>
      <c r="HH315" s="272"/>
      <c r="HI315" s="272"/>
      <c r="HJ315" s="216"/>
      <c r="HK315" s="216"/>
      <c r="HL315" s="216"/>
      <c r="HM315" s="216"/>
      <c r="HN315" s="216"/>
      <c r="HO315" s="216"/>
      <c r="HP315" s="216"/>
      <c r="HQ315" s="216"/>
      <c r="HR315" s="216"/>
      <c r="HS315" s="216"/>
      <c r="HT315" s="216"/>
      <c r="HU315" s="216"/>
      <c r="HV315" s="216"/>
      <c r="HW315" s="216"/>
      <c r="HX315" s="94">
        <f t="shared" si="134"/>
        <v>44</v>
      </c>
      <c r="HY315" s="79"/>
      <c r="HZ315" s="273"/>
      <c r="IB315" s="91">
        <f t="shared" si="135"/>
        <v>0</v>
      </c>
      <c r="IE315" s="31">
        <f t="shared" si="130"/>
        <v>44</v>
      </c>
      <c r="IF315" s="4"/>
      <c r="IG315" s="91"/>
      <c r="IH315" s="97">
        <f t="shared" si="131"/>
        <v>0</v>
      </c>
      <c r="II315" s="97">
        <f t="shared" ca="1" si="132"/>
        <v>0</v>
      </c>
      <c r="IJ315" s="4"/>
    </row>
    <row r="316" spans="1:797" s="243" customFormat="1" ht="17.45" hidden="1" customHeight="1">
      <c r="A316" s="146"/>
      <c r="B316" s="139" t="str">
        <f t="shared" si="133"/>
        <v>шт</v>
      </c>
      <c r="C316" s="218" t="s">
        <v>203</v>
      </c>
      <c r="D316" s="251"/>
      <c r="E316" s="252"/>
      <c r="F316" s="253"/>
      <c r="G316" s="253"/>
      <c r="H316" s="253"/>
      <c r="I316" s="253"/>
      <c r="J316" s="253"/>
      <c r="K316" s="254"/>
      <c r="L316" s="254"/>
      <c r="M316" s="254"/>
      <c r="N316" s="254"/>
      <c r="O316" s="255"/>
      <c r="P316" s="254"/>
      <c r="Q316" s="218"/>
      <c r="R316" s="254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54"/>
      <c r="AP316" s="254"/>
      <c r="AQ316" s="254"/>
      <c r="AR316" s="254"/>
      <c r="AS316" s="254"/>
      <c r="AT316" s="256"/>
      <c r="AU316" s="256"/>
      <c r="AV316" s="256"/>
      <c r="AW316" s="256"/>
      <c r="AX316" s="257"/>
      <c r="AY316" s="212"/>
      <c r="AZ316" s="258"/>
      <c r="BA316" s="219"/>
      <c r="BB316" s="259"/>
      <c r="BC316" s="219"/>
      <c r="BD316" s="219"/>
      <c r="BE316" s="219"/>
      <c r="BF316" s="219"/>
      <c r="BG316" s="219"/>
      <c r="BH316" s="219"/>
      <c r="BI316" s="219"/>
      <c r="BJ316" s="219"/>
      <c r="BK316" s="219"/>
      <c r="BL316" s="219"/>
      <c r="BM316" s="219"/>
      <c r="BN316" s="219"/>
      <c r="BO316" s="219"/>
      <c r="BP316" s="219"/>
      <c r="BQ316" s="219"/>
      <c r="BR316" s="219"/>
      <c r="BS316" s="219"/>
      <c r="BT316" s="219"/>
      <c r="BU316" s="219"/>
      <c r="BV316" s="219"/>
      <c r="BW316" s="219"/>
      <c r="BX316" s="219"/>
      <c r="BY316" s="219"/>
      <c r="BZ316" s="219"/>
      <c r="CA316" s="219"/>
      <c r="CB316" s="219"/>
      <c r="CC316" s="260"/>
      <c r="CD316" s="261"/>
      <c r="CE316" s="261"/>
      <c r="CF316" s="261"/>
      <c r="CG316" s="261"/>
      <c r="CH316" s="261"/>
      <c r="CI316" s="213"/>
      <c r="CJ316" s="261"/>
      <c r="CK316" s="261"/>
      <c r="CL316" s="261"/>
      <c r="CM316" s="261"/>
      <c r="CN316" s="261"/>
      <c r="CO316" s="261"/>
      <c r="CP316" s="261"/>
      <c r="CQ316" s="261"/>
      <c r="CR316" s="261"/>
      <c r="CS316" s="261"/>
      <c r="CT316" s="261"/>
      <c r="CU316" s="261"/>
      <c r="CV316" s="261"/>
      <c r="CW316" s="261"/>
      <c r="CX316" s="261"/>
      <c r="CY316" s="261"/>
      <c r="CZ316" s="261"/>
      <c r="DA316" s="261"/>
      <c r="DB316" s="261"/>
      <c r="DC316" s="261"/>
      <c r="DD316" s="261"/>
      <c r="DE316" s="261"/>
      <c r="DF316" s="261"/>
      <c r="DG316" s="261"/>
      <c r="DH316" s="261"/>
      <c r="DI316" s="261"/>
      <c r="DJ316" s="262" t="s">
        <v>168</v>
      </c>
      <c r="DK316" s="261"/>
      <c r="DL316" s="261"/>
      <c r="DM316" s="261"/>
      <c r="DN316" s="261"/>
      <c r="DO316" s="261"/>
      <c r="DP316" s="261"/>
      <c r="DQ316" s="263"/>
      <c r="DR316" s="264"/>
      <c r="DS316" s="265"/>
      <c r="DT316" s="265"/>
      <c r="DU316" s="265"/>
      <c r="DV316" s="265"/>
      <c r="DW316" s="265"/>
      <c r="DX316" s="265"/>
      <c r="DY316" s="265"/>
      <c r="DZ316" s="265"/>
      <c r="EA316" s="265"/>
      <c r="EB316" s="265"/>
      <c r="EC316" s="265"/>
      <c r="ED316" s="265"/>
      <c r="EE316" s="265"/>
      <c r="EF316" s="265"/>
      <c r="EG316" s="265"/>
      <c r="EH316" s="265"/>
      <c r="EI316" s="265"/>
      <c r="EJ316" s="265"/>
      <c r="EK316" s="265"/>
      <c r="EL316" s="215">
        <v>44</v>
      </c>
      <c r="EM316" s="214" t="s">
        <v>25</v>
      </c>
      <c r="EN316" s="214"/>
      <c r="EO316" s="215"/>
      <c r="EP316" s="214" t="s">
        <v>25</v>
      </c>
      <c r="EQ316" s="217"/>
      <c r="ER316" s="215"/>
      <c r="ES316" s="214" t="s">
        <v>25</v>
      </c>
      <c r="ET316" s="214"/>
      <c r="EU316" s="215">
        <v>40</v>
      </c>
      <c r="EV316" s="214" t="s">
        <v>25</v>
      </c>
      <c r="EW316" s="217"/>
      <c r="EX316" s="215">
        <v>40</v>
      </c>
      <c r="EY316" s="214" t="s">
        <v>25</v>
      </c>
      <c r="EZ316" s="214"/>
      <c r="FA316" s="215">
        <v>40</v>
      </c>
      <c r="FB316" s="214" t="s">
        <v>25</v>
      </c>
      <c r="FC316" s="214"/>
      <c r="FD316" s="215">
        <v>45</v>
      </c>
      <c r="FE316" s="214" t="s">
        <v>25</v>
      </c>
      <c r="FF316" s="214"/>
      <c r="FG316" s="215"/>
      <c r="FH316" s="214" t="s">
        <v>25</v>
      </c>
      <c r="FI316" s="214"/>
      <c r="FJ316" s="215">
        <v>40</v>
      </c>
      <c r="FK316" s="214" t="s">
        <v>25</v>
      </c>
      <c r="FL316" s="214"/>
      <c r="FM316" s="215">
        <v>40</v>
      </c>
      <c r="FN316" s="214" t="s">
        <v>25</v>
      </c>
      <c r="FO316" s="214"/>
      <c r="FP316" s="266"/>
      <c r="FQ316" s="267"/>
      <c r="FR316" s="267"/>
      <c r="FS316" s="266"/>
      <c r="FT316" s="267"/>
      <c r="FU316" s="267"/>
      <c r="FV316" s="266"/>
      <c r="FW316" s="267"/>
      <c r="FX316" s="267"/>
      <c r="FY316" s="266"/>
      <c r="FZ316" s="267"/>
      <c r="GA316" s="267"/>
      <c r="GB316" s="266"/>
      <c r="GC316" s="267"/>
      <c r="GD316" s="267"/>
      <c r="GE316" s="266"/>
      <c r="GF316" s="267"/>
      <c r="GG316" s="267"/>
      <c r="GH316" s="266"/>
      <c r="GI316" s="267"/>
      <c r="GJ316" s="267"/>
      <c r="GK316" s="266"/>
      <c r="GL316" s="267"/>
      <c r="GM316" s="267"/>
      <c r="GN316" s="266"/>
      <c r="GO316" s="267"/>
      <c r="GP316" s="267"/>
      <c r="GQ316" s="266"/>
      <c r="GR316" s="267"/>
      <c r="GS316" s="268"/>
      <c r="GT316" s="269"/>
      <c r="GU316" s="270"/>
      <c r="GV316" s="270"/>
      <c r="GW316" s="270"/>
      <c r="GX316" s="270"/>
      <c r="GY316" s="271"/>
      <c r="GZ316" s="269"/>
      <c r="HA316" s="272"/>
      <c r="HB316" s="272"/>
      <c r="HC316" s="270"/>
      <c r="HD316" s="270"/>
      <c r="HE316" s="270"/>
      <c r="HF316" s="269"/>
      <c r="HG316" s="272"/>
      <c r="HH316" s="272"/>
      <c r="HI316" s="272"/>
      <c r="HJ316" s="216"/>
      <c r="HK316" s="216"/>
      <c r="HL316" s="216"/>
      <c r="HM316" s="216"/>
      <c r="HN316" s="216"/>
      <c r="HO316" s="216"/>
      <c r="HP316" s="216"/>
      <c r="HQ316" s="216"/>
      <c r="HR316" s="216"/>
      <c r="HS316" s="216"/>
      <c r="HT316" s="216"/>
      <c r="HU316" s="216"/>
      <c r="HV316" s="216"/>
      <c r="HW316" s="216"/>
      <c r="HX316" s="94">
        <f t="shared" si="134"/>
        <v>44</v>
      </c>
      <c r="HY316" s="79"/>
      <c r="HZ316" s="273"/>
      <c r="IB316" s="91">
        <f t="shared" si="135"/>
        <v>0</v>
      </c>
      <c r="IE316" s="31">
        <f t="shared" si="130"/>
        <v>44</v>
      </c>
      <c r="IF316" s="4"/>
      <c r="IG316" s="91"/>
      <c r="IH316" s="97">
        <f t="shared" si="131"/>
        <v>0</v>
      </c>
      <c r="II316" s="97">
        <f t="shared" ca="1" si="132"/>
        <v>0</v>
      </c>
      <c r="IJ316" s="4"/>
    </row>
    <row r="317" spans="1:797" s="243" customFormat="1" ht="17.45" hidden="1" customHeight="1">
      <c r="A317" s="146"/>
      <c r="B317" s="139">
        <f t="shared" si="133"/>
        <v>0</v>
      </c>
      <c r="C317" s="218"/>
      <c r="D317" s="251"/>
      <c r="E317" s="252"/>
      <c r="F317" s="253"/>
      <c r="G317" s="253"/>
      <c r="H317" s="253"/>
      <c r="I317" s="253"/>
      <c r="J317" s="253"/>
      <c r="K317" s="254"/>
      <c r="L317" s="254"/>
      <c r="M317" s="254"/>
      <c r="N317" s="254"/>
      <c r="O317" s="255"/>
      <c r="P317" s="254"/>
      <c r="Q317" s="218"/>
      <c r="R317" s="254"/>
      <c r="S317" s="254"/>
      <c r="T317" s="254"/>
      <c r="U317" s="254"/>
      <c r="V317" s="254"/>
      <c r="W317" s="254"/>
      <c r="X317" s="254"/>
      <c r="Y317" s="254"/>
      <c r="Z317" s="254"/>
      <c r="AA317" s="254"/>
      <c r="AB317" s="254"/>
      <c r="AC317" s="254"/>
      <c r="AD317" s="254"/>
      <c r="AE317" s="254"/>
      <c r="AF317" s="254"/>
      <c r="AG317" s="254"/>
      <c r="AH317" s="254"/>
      <c r="AI317" s="254"/>
      <c r="AJ317" s="254"/>
      <c r="AK317" s="254"/>
      <c r="AL317" s="254"/>
      <c r="AM317" s="254"/>
      <c r="AN317" s="254"/>
      <c r="AO317" s="254"/>
      <c r="AP317" s="254"/>
      <c r="AQ317" s="254"/>
      <c r="AR317" s="254"/>
      <c r="AS317" s="254"/>
      <c r="AT317" s="256"/>
      <c r="AU317" s="256"/>
      <c r="AV317" s="256"/>
      <c r="AW317" s="256"/>
      <c r="AX317" s="257"/>
      <c r="AY317" s="212"/>
      <c r="AZ317" s="258"/>
      <c r="BA317" s="219"/>
      <c r="BB317" s="259"/>
      <c r="BC317" s="219"/>
      <c r="BD317" s="219"/>
      <c r="BE317" s="219"/>
      <c r="BF317" s="219"/>
      <c r="BG317" s="219"/>
      <c r="BH317" s="219"/>
      <c r="BI317" s="219"/>
      <c r="BJ317" s="219"/>
      <c r="BK317" s="219"/>
      <c r="BL317" s="219"/>
      <c r="BM317" s="219"/>
      <c r="BN317" s="219"/>
      <c r="BO317" s="219"/>
      <c r="BP317" s="219"/>
      <c r="BQ317" s="219"/>
      <c r="BR317" s="219"/>
      <c r="BS317" s="219"/>
      <c r="BT317" s="219"/>
      <c r="BU317" s="219"/>
      <c r="BV317" s="219"/>
      <c r="BW317" s="219"/>
      <c r="BX317" s="219"/>
      <c r="BY317" s="219"/>
      <c r="BZ317" s="219"/>
      <c r="CA317" s="219"/>
      <c r="CB317" s="219"/>
      <c r="CC317" s="260"/>
      <c r="CD317" s="261"/>
      <c r="CE317" s="261"/>
      <c r="CF317" s="261"/>
      <c r="CG317" s="261"/>
      <c r="CH317" s="261"/>
      <c r="CI317" s="213"/>
      <c r="CJ317" s="261"/>
      <c r="CK317" s="261"/>
      <c r="CL317" s="261"/>
      <c r="CM317" s="261"/>
      <c r="CN317" s="261"/>
      <c r="CO317" s="261"/>
      <c r="CP317" s="261"/>
      <c r="CQ317" s="261"/>
      <c r="CR317" s="261"/>
      <c r="CS317" s="261"/>
      <c r="CT317" s="261"/>
      <c r="CU317" s="261"/>
      <c r="CV317" s="261"/>
      <c r="CW317" s="261"/>
      <c r="CX317" s="261"/>
      <c r="CY317" s="261"/>
      <c r="CZ317" s="261"/>
      <c r="DA317" s="261"/>
      <c r="DB317" s="261"/>
      <c r="DC317" s="261"/>
      <c r="DD317" s="261"/>
      <c r="DE317" s="261"/>
      <c r="DF317" s="261"/>
      <c r="DG317" s="261"/>
      <c r="DH317" s="261"/>
      <c r="DI317" s="261"/>
      <c r="DJ317" s="262"/>
      <c r="DK317" s="261"/>
      <c r="DL317" s="261"/>
      <c r="DM317" s="261"/>
      <c r="DN317" s="261"/>
      <c r="DO317" s="261"/>
      <c r="DP317" s="261"/>
      <c r="DQ317" s="263"/>
      <c r="DR317" s="264"/>
      <c r="DS317" s="265"/>
      <c r="DT317" s="265"/>
      <c r="DU317" s="265"/>
      <c r="DV317" s="265"/>
      <c r="DW317" s="265"/>
      <c r="DX317" s="265"/>
      <c r="DY317" s="265"/>
      <c r="DZ317" s="265"/>
      <c r="EA317" s="265"/>
      <c r="EB317" s="265"/>
      <c r="EC317" s="265"/>
      <c r="ED317" s="265"/>
      <c r="EE317" s="265"/>
      <c r="EF317" s="265"/>
      <c r="EG317" s="265"/>
      <c r="EH317" s="265"/>
      <c r="EI317" s="265"/>
      <c r="EJ317" s="265"/>
      <c r="EK317" s="265"/>
      <c r="EL317" s="215"/>
      <c r="EM317" s="214"/>
      <c r="EN317" s="214"/>
      <c r="EO317" s="215"/>
      <c r="EP317" s="214"/>
      <c r="EQ317" s="217"/>
      <c r="ER317" s="215"/>
      <c r="ES317" s="214"/>
      <c r="ET317" s="214"/>
      <c r="EU317" s="215"/>
      <c r="EV317" s="214"/>
      <c r="EW317" s="217"/>
      <c r="EX317" s="215"/>
      <c r="EY317" s="214"/>
      <c r="EZ317" s="214"/>
      <c r="FA317" s="215"/>
      <c r="FB317" s="214"/>
      <c r="FC317" s="214"/>
      <c r="FD317" s="215"/>
      <c r="FE317" s="214"/>
      <c r="FF317" s="214"/>
      <c r="FG317" s="215"/>
      <c r="FH317" s="214"/>
      <c r="FI317" s="214"/>
      <c r="FJ317" s="215"/>
      <c r="FK317" s="214"/>
      <c r="FL317" s="214"/>
      <c r="FM317" s="215"/>
      <c r="FN317" s="214"/>
      <c r="FO317" s="214"/>
      <c r="FP317" s="266"/>
      <c r="FQ317" s="267"/>
      <c r="FR317" s="267"/>
      <c r="FS317" s="266"/>
      <c r="FT317" s="267"/>
      <c r="FU317" s="267"/>
      <c r="FV317" s="266"/>
      <c r="FW317" s="267"/>
      <c r="FX317" s="267"/>
      <c r="FY317" s="266"/>
      <c r="FZ317" s="267"/>
      <c r="GA317" s="267"/>
      <c r="GB317" s="266"/>
      <c r="GC317" s="267"/>
      <c r="GD317" s="267"/>
      <c r="GE317" s="266"/>
      <c r="GF317" s="267"/>
      <c r="GG317" s="267"/>
      <c r="GH317" s="266"/>
      <c r="GI317" s="267"/>
      <c r="GJ317" s="267"/>
      <c r="GK317" s="266"/>
      <c r="GL317" s="267"/>
      <c r="GM317" s="267"/>
      <c r="GN317" s="266"/>
      <c r="GO317" s="267"/>
      <c r="GP317" s="267"/>
      <c r="GQ317" s="266"/>
      <c r="GR317" s="267"/>
      <c r="GS317" s="268"/>
      <c r="GT317" s="269"/>
      <c r="GU317" s="270"/>
      <c r="GV317" s="270"/>
      <c r="GW317" s="270"/>
      <c r="GX317" s="270"/>
      <c r="GY317" s="271"/>
      <c r="GZ317" s="269"/>
      <c r="HA317" s="272"/>
      <c r="HB317" s="272"/>
      <c r="HC317" s="270"/>
      <c r="HD317" s="270"/>
      <c r="HE317" s="270"/>
      <c r="HF317" s="269"/>
      <c r="HG317" s="272"/>
      <c r="HH317" s="272"/>
      <c r="HI317" s="272"/>
      <c r="HJ317" s="216"/>
      <c r="HK317" s="216"/>
      <c r="HL317" s="216"/>
      <c r="HM317" s="216"/>
      <c r="HN317" s="216"/>
      <c r="HO317" s="216"/>
      <c r="HP317" s="216"/>
      <c r="HQ317" s="216"/>
      <c r="HR317" s="216"/>
      <c r="HS317" s="216"/>
      <c r="HT317" s="216"/>
      <c r="HU317" s="216"/>
      <c r="HV317" s="216"/>
      <c r="HW317" s="216"/>
      <c r="HX317" s="94">
        <f t="shared" si="134"/>
        <v>0</v>
      </c>
      <c r="HY317" s="79"/>
      <c r="HZ317" s="273"/>
      <c r="IB317" s="91">
        <f t="shared" si="135"/>
        <v>0</v>
      </c>
      <c r="IE317" s="31">
        <f t="shared" si="130"/>
        <v>0</v>
      </c>
      <c r="IF317" s="4"/>
      <c r="IG317" s="91"/>
      <c r="IH317" s="97">
        <f t="shared" si="131"/>
        <v>0</v>
      </c>
      <c r="II317" s="97">
        <f t="shared" ca="1" si="132"/>
        <v>0</v>
      </c>
      <c r="IJ317" s="4"/>
    </row>
    <row r="318" spans="1:797" ht="69.75" customHeight="1">
      <c r="A318" s="154" t="s">
        <v>36</v>
      </c>
      <c r="B318" s="275" t="s">
        <v>239</v>
      </c>
      <c r="C318" s="117"/>
      <c r="D318" s="81"/>
      <c r="E318" s="81"/>
      <c r="F318" s="81"/>
      <c r="G318" s="81"/>
      <c r="H318" s="81"/>
      <c r="I318" s="81"/>
      <c r="J318" s="81"/>
      <c r="K318" s="81"/>
      <c r="L318" s="81"/>
      <c r="JQ318" s="4"/>
      <c r="JX318" s="4"/>
      <c r="JZ318" s="4"/>
      <c r="KA318" s="4"/>
      <c r="KB318" s="4"/>
      <c r="KC318" s="4"/>
      <c r="KD318" s="4"/>
      <c r="KE318" s="4"/>
      <c r="KF318" s="4"/>
      <c r="KG318" s="4"/>
      <c r="KH318" s="4"/>
      <c r="KI318" s="4"/>
      <c r="KJ318" s="4"/>
      <c r="KK318" s="4"/>
      <c r="KL318" s="4"/>
      <c r="KM318" s="4"/>
      <c r="KN318" s="4"/>
      <c r="KO318" s="4"/>
      <c r="KP318" s="4"/>
      <c r="KQ318" s="4"/>
      <c r="KR318" s="4"/>
      <c r="KS318" s="4"/>
      <c r="KT318" s="4"/>
      <c r="KU318" s="4"/>
      <c r="KV318" s="4"/>
      <c r="KW318" s="4"/>
      <c r="KX318" s="4"/>
      <c r="KY318" s="4"/>
      <c r="KZ318" s="4"/>
      <c r="LA318" s="4"/>
      <c r="LB318" s="4"/>
      <c r="LC318" s="4"/>
      <c r="LD318" s="4"/>
      <c r="LE318" s="4"/>
      <c r="LF318" s="4"/>
      <c r="LG318" s="4"/>
      <c r="LH318" s="4"/>
      <c r="LI318" s="4"/>
      <c r="LJ318" s="4"/>
      <c r="LK318" s="4"/>
      <c r="LL318" s="4"/>
      <c r="LM318" s="4"/>
      <c r="LN318" s="4"/>
      <c r="LO318" s="4"/>
      <c r="LP318" s="4"/>
      <c r="LQ318" s="4"/>
      <c r="LR318" s="4"/>
      <c r="LS318" s="4"/>
      <c r="LT318" s="4"/>
      <c r="LU318" s="4"/>
      <c r="LV318" s="4"/>
      <c r="LW318" s="4"/>
      <c r="LX318" s="4"/>
      <c r="LY318" s="4"/>
      <c r="LZ318" s="4"/>
      <c r="MA318" s="4"/>
      <c r="MB318" s="4"/>
      <c r="MC318" s="4"/>
      <c r="MD318" s="4"/>
      <c r="ME318" s="4"/>
      <c r="MF318" s="4"/>
      <c r="MG318" s="4"/>
      <c r="MH318" s="4"/>
      <c r="MI318" s="4"/>
      <c r="MJ318" s="4"/>
      <c r="MK318" s="4"/>
      <c r="ML318" s="4"/>
      <c r="MM318" s="4"/>
      <c r="MN318" s="4"/>
      <c r="MO318" s="4"/>
      <c r="MP318" s="4"/>
      <c r="MQ318" s="4"/>
      <c r="MR318" s="4"/>
      <c r="MS318" s="4"/>
      <c r="MT318" s="4"/>
      <c r="MU318" s="4"/>
      <c r="MV318" s="4"/>
      <c r="MW318" s="4"/>
      <c r="MX318" s="4"/>
      <c r="MY318" s="4"/>
      <c r="MZ318" s="4"/>
      <c r="NA318" s="4"/>
      <c r="NB318" s="4"/>
      <c r="NC318" s="4"/>
      <c r="ND318" s="4"/>
      <c r="NE318" s="4"/>
      <c r="NF318" s="4"/>
      <c r="NG318" s="4"/>
      <c r="NH318" s="4"/>
      <c r="NI318" s="4"/>
      <c r="NJ318" s="4"/>
      <c r="NK318" s="4"/>
      <c r="NL318" s="4"/>
      <c r="NM318" s="4"/>
      <c r="NN318" s="4"/>
      <c r="NO318" s="4"/>
      <c r="NP318" s="4"/>
      <c r="NQ318" s="4"/>
      <c r="NR318" s="4"/>
      <c r="NS318" s="4"/>
      <c r="NT318" s="4"/>
      <c r="NU318" s="4"/>
      <c r="NV318" s="4"/>
      <c r="NW318" s="4"/>
      <c r="NX318" s="4"/>
      <c r="NY318" s="4"/>
      <c r="NZ318" s="4"/>
      <c r="OA318" s="4"/>
      <c r="OB318" s="4"/>
      <c r="OC318" s="4"/>
      <c r="OD318" s="4"/>
      <c r="OE318" s="4"/>
      <c r="OF318" s="4"/>
      <c r="OG318" s="4"/>
      <c r="OH318" s="4"/>
      <c r="OI318" s="4"/>
      <c r="OJ318" s="4"/>
      <c r="OK318" s="4"/>
      <c r="OL318" s="4"/>
      <c r="OM318" s="4"/>
      <c r="ON318" s="4"/>
      <c r="OO318" s="4"/>
      <c r="OP318" s="4"/>
      <c r="OQ318" s="4"/>
      <c r="OR318" s="4"/>
      <c r="OS318" s="4"/>
      <c r="OT318" s="4"/>
      <c r="OU318" s="4"/>
      <c r="OV318" s="4"/>
      <c r="OW318" s="4"/>
      <c r="OX318" s="4"/>
      <c r="OY318" s="4"/>
      <c r="OZ318" s="4"/>
      <c r="PA318" s="4"/>
      <c r="PB318" s="4"/>
      <c r="PC318" s="4"/>
      <c r="PD318" s="4"/>
      <c r="PE318" s="4"/>
      <c r="PF318" s="4"/>
      <c r="PG318" s="4"/>
      <c r="PH318" s="4"/>
      <c r="PI318" s="4"/>
      <c r="PJ318" s="4"/>
      <c r="PK318" s="4"/>
      <c r="PL318" s="4"/>
      <c r="PM318" s="4"/>
      <c r="PN318" s="4"/>
      <c r="PO318" s="4"/>
      <c r="PP318" s="4"/>
      <c r="PQ318" s="4"/>
      <c r="PR318" s="4"/>
      <c r="PS318" s="4"/>
      <c r="PT318" s="4"/>
      <c r="PU318" s="4"/>
      <c r="PV318" s="4"/>
      <c r="PW318" s="4"/>
      <c r="PX318" s="4"/>
      <c r="PY318" s="4"/>
      <c r="PZ318" s="4"/>
      <c r="QA318" s="4"/>
      <c r="QB318" s="4"/>
      <c r="QC318" s="4"/>
      <c r="QD318" s="4"/>
      <c r="QE318" s="4"/>
      <c r="QF318" s="4"/>
      <c r="QG318" s="4"/>
      <c r="QH318" s="4"/>
      <c r="QI318" s="4"/>
      <c r="QJ318" s="4"/>
      <c r="QK318" s="4"/>
      <c r="QL318" s="4"/>
      <c r="QM318" s="4"/>
      <c r="QN318" s="4"/>
      <c r="QO318" s="4"/>
      <c r="QP318" s="4"/>
      <c r="QQ318" s="4"/>
      <c r="QR318" s="4"/>
      <c r="QS318" s="4"/>
      <c r="QT318" s="4"/>
      <c r="QU318" s="4"/>
      <c r="QV318" s="4"/>
      <c r="QW318" s="4"/>
      <c r="QX318" s="4"/>
      <c r="QY318" s="4"/>
      <c r="QZ318" s="4"/>
      <c r="RA318" s="4"/>
      <c r="RB318" s="4"/>
      <c r="RC318" s="4"/>
      <c r="RD318" s="4"/>
      <c r="RE318" s="4"/>
      <c r="RF318" s="4"/>
      <c r="RG318" s="4"/>
      <c r="RH318" s="4"/>
      <c r="RI318" s="4"/>
      <c r="RJ318" s="4"/>
      <c r="RK318" s="4"/>
      <c r="RL318" s="4"/>
      <c r="RM318" s="4"/>
      <c r="RN318" s="4"/>
      <c r="RO318" s="4"/>
      <c r="RP318" s="4"/>
      <c r="RQ318" s="4"/>
      <c r="RR318" s="4"/>
      <c r="RS318" s="4"/>
      <c r="RT318" s="4"/>
      <c r="RU318" s="4"/>
      <c r="RV318" s="4"/>
      <c r="RW318" s="4"/>
      <c r="RX318" s="4"/>
      <c r="RY318" s="4"/>
      <c r="RZ318" s="4"/>
      <c r="SA318" s="4"/>
      <c r="SB318" s="4"/>
      <c r="SC318" s="4"/>
      <c r="SD318" s="4"/>
      <c r="SE318" s="4"/>
      <c r="SF318" s="4"/>
      <c r="SG318" s="4"/>
      <c r="SH318" s="4"/>
      <c r="SI318" s="4"/>
      <c r="SJ318" s="4"/>
      <c r="SK318" s="4"/>
      <c r="SL318" s="4"/>
      <c r="SM318" s="4"/>
      <c r="SN318" s="4"/>
      <c r="SO318" s="4"/>
      <c r="SP318" s="4"/>
      <c r="SQ318" s="4"/>
      <c r="SR318" s="4"/>
      <c r="SS318" s="4"/>
      <c r="ST318" s="4"/>
      <c r="SU318" s="4"/>
      <c r="SV318" s="4"/>
      <c r="SW318" s="4"/>
      <c r="SX318" s="4"/>
      <c r="SY318" s="4"/>
      <c r="SZ318" s="4"/>
      <c r="TA318" s="4"/>
      <c r="TB318" s="4"/>
      <c r="TC318" s="4"/>
      <c r="TD318" s="4"/>
      <c r="TE318" s="4"/>
      <c r="TF318" s="4"/>
      <c r="TG318" s="4"/>
      <c r="TH318" s="4"/>
      <c r="TI318" s="4"/>
      <c r="TJ318" s="4"/>
      <c r="TK318" s="4"/>
      <c r="TL318" s="4"/>
      <c r="TM318" s="4"/>
      <c r="TN318" s="4"/>
      <c r="TO318" s="4"/>
      <c r="TP318" s="4"/>
      <c r="TQ318" s="4"/>
      <c r="TR318" s="4"/>
      <c r="TS318" s="4"/>
      <c r="TT318" s="4"/>
      <c r="TU318" s="4"/>
      <c r="TV318" s="4"/>
      <c r="TW318" s="4"/>
      <c r="TX318" s="4"/>
      <c r="TY318" s="4"/>
      <c r="TZ318" s="4"/>
      <c r="UA318" s="4"/>
      <c r="UB318" s="4"/>
      <c r="UC318" s="4"/>
      <c r="UD318" s="4"/>
      <c r="UE318" s="4"/>
      <c r="UF318" s="4"/>
      <c r="UG318" s="4"/>
      <c r="UH318" s="4"/>
      <c r="UI318" s="4"/>
      <c r="UJ318" s="4"/>
      <c r="UK318" s="4"/>
      <c r="UL318" s="4"/>
      <c r="UM318" s="4"/>
      <c r="UN318" s="4"/>
      <c r="UO318" s="4"/>
      <c r="UP318" s="4"/>
      <c r="UQ318" s="4"/>
      <c r="UR318" s="4"/>
      <c r="US318" s="4"/>
      <c r="UT318" s="4"/>
      <c r="UU318" s="4"/>
      <c r="UV318" s="4"/>
      <c r="UW318" s="4"/>
      <c r="UX318" s="4"/>
      <c r="UY318" s="4"/>
      <c r="UZ318" s="4"/>
      <c r="VA318" s="4"/>
      <c r="VB318" s="4"/>
      <c r="VC318" s="4"/>
      <c r="VD318" s="4"/>
      <c r="VE318" s="4"/>
      <c r="VF318" s="4"/>
      <c r="VG318" s="4"/>
      <c r="VH318" s="4"/>
      <c r="VI318" s="4"/>
      <c r="VJ318" s="4"/>
      <c r="VK318" s="4"/>
      <c r="VL318" s="4"/>
      <c r="VM318" s="4"/>
      <c r="VN318" s="4"/>
      <c r="VO318" s="4"/>
      <c r="VP318" s="4"/>
      <c r="VQ318" s="4"/>
      <c r="VR318" s="4"/>
      <c r="VS318" s="4"/>
      <c r="VT318" s="4"/>
      <c r="VU318" s="4"/>
      <c r="VV318" s="4"/>
      <c r="VW318" s="4"/>
      <c r="VX318" s="4"/>
      <c r="VY318" s="4"/>
      <c r="VZ318" s="4"/>
      <c r="WA318" s="4"/>
      <c r="WB318" s="4"/>
      <c r="WC318" s="4"/>
      <c r="WD318" s="4"/>
      <c r="WE318" s="4"/>
      <c r="WF318" s="4"/>
      <c r="WG318" s="4"/>
      <c r="WH318" s="4"/>
      <c r="WI318" s="4"/>
      <c r="WJ318" s="4"/>
      <c r="WK318" s="4"/>
      <c r="WL318" s="4"/>
      <c r="WM318" s="4"/>
      <c r="WN318" s="4"/>
      <c r="WO318" s="4"/>
      <c r="WP318" s="4"/>
      <c r="WQ318" s="4"/>
      <c r="WR318" s="4"/>
      <c r="WS318" s="4"/>
      <c r="WT318" s="4"/>
      <c r="WU318" s="4"/>
      <c r="WV318" s="4"/>
      <c r="WW318" s="4"/>
      <c r="WX318" s="4"/>
      <c r="WY318" s="4"/>
      <c r="WZ318" s="4"/>
      <c r="XA318" s="4"/>
      <c r="XB318" s="4"/>
      <c r="XC318" s="4"/>
      <c r="XD318" s="4"/>
      <c r="XE318" s="4"/>
      <c r="XF318" s="4"/>
      <c r="XG318" s="4"/>
      <c r="XH318" s="4"/>
      <c r="XI318" s="4"/>
      <c r="XJ318" s="4"/>
      <c r="XK318" s="4"/>
      <c r="XL318" s="4"/>
      <c r="XM318" s="4"/>
      <c r="XN318" s="4"/>
      <c r="XO318" s="4"/>
      <c r="XP318" s="4"/>
      <c r="XQ318" s="4"/>
      <c r="XR318" s="4"/>
      <c r="XS318" s="4"/>
      <c r="XT318" s="4"/>
      <c r="XU318" s="4"/>
      <c r="XV318" s="4"/>
      <c r="XW318" s="4"/>
      <c r="XX318" s="4"/>
      <c r="XY318" s="4"/>
      <c r="XZ318" s="4"/>
      <c r="YA318" s="4"/>
      <c r="YB318" s="4"/>
      <c r="YC318" s="4"/>
      <c r="YD318" s="4"/>
      <c r="YE318" s="4"/>
      <c r="YF318" s="4"/>
      <c r="YG318" s="4"/>
      <c r="YH318" s="4"/>
      <c r="YI318" s="4"/>
      <c r="YJ318" s="4"/>
      <c r="YK318" s="4"/>
      <c r="YL318" s="4"/>
      <c r="YM318" s="4"/>
      <c r="YN318" s="4"/>
      <c r="YO318" s="4"/>
      <c r="YP318" s="4"/>
      <c r="YQ318" s="4"/>
      <c r="YR318" s="4"/>
      <c r="YS318" s="4"/>
      <c r="YT318" s="4"/>
      <c r="YU318" s="4"/>
      <c r="YV318" s="4"/>
      <c r="YW318" s="4"/>
      <c r="YX318" s="4"/>
      <c r="YY318" s="4"/>
      <c r="YZ318" s="4"/>
      <c r="ZA318" s="4"/>
      <c r="ZB318" s="4"/>
      <c r="ZC318" s="4"/>
      <c r="ZD318" s="4"/>
      <c r="ZE318" s="4"/>
      <c r="ZF318" s="4"/>
      <c r="ZG318" s="4"/>
      <c r="ZH318" s="4"/>
      <c r="ZI318" s="4"/>
      <c r="ZJ318" s="4"/>
      <c r="ZK318" s="4"/>
      <c r="ZL318" s="4"/>
      <c r="ZM318" s="4"/>
      <c r="ZN318" s="4"/>
      <c r="ZO318" s="4"/>
      <c r="ZP318" s="4"/>
      <c r="ZQ318" s="4"/>
      <c r="ZR318" s="4"/>
      <c r="ZS318" s="4"/>
      <c r="ZT318" s="4"/>
      <c r="ZU318" s="4"/>
      <c r="ZV318" s="4"/>
      <c r="ZW318" s="4"/>
      <c r="ZX318" s="4"/>
      <c r="ZY318" s="4"/>
      <c r="ZZ318" s="4"/>
      <c r="AAA318" s="4"/>
      <c r="AAB318" s="4"/>
      <c r="AAC318" s="4"/>
      <c r="AAD318" s="4"/>
      <c r="AAE318" s="4"/>
      <c r="AAF318" s="4"/>
      <c r="AAG318" s="4"/>
      <c r="AAH318" s="4"/>
      <c r="AAI318" s="4"/>
      <c r="AAJ318" s="4"/>
      <c r="AAK318" s="4"/>
      <c r="AAL318" s="4"/>
      <c r="AAM318" s="4"/>
      <c r="AAN318" s="4"/>
      <c r="AAO318" s="4"/>
      <c r="AAP318" s="4"/>
      <c r="AAQ318" s="4"/>
      <c r="AAR318" s="4"/>
      <c r="AAS318" s="4"/>
      <c r="AAT318" s="4"/>
      <c r="AAU318" s="4"/>
      <c r="AAV318" s="4"/>
      <c r="AAW318" s="4"/>
      <c r="AAX318" s="4"/>
      <c r="AAY318" s="4"/>
      <c r="AAZ318" s="4"/>
      <c r="ABA318" s="4"/>
      <c r="ABB318" s="4"/>
      <c r="ABC318" s="4"/>
      <c r="ABD318" s="4"/>
      <c r="ABE318" s="4"/>
      <c r="ABF318" s="4"/>
      <c r="ABG318" s="4"/>
      <c r="ABH318" s="4"/>
      <c r="ABI318" s="4"/>
      <c r="ABJ318" s="4"/>
      <c r="ABK318" s="4"/>
      <c r="ABL318" s="4"/>
      <c r="ABM318" s="4"/>
      <c r="ABN318" s="4"/>
      <c r="ABO318" s="4"/>
      <c r="ABP318" s="4"/>
      <c r="ABQ318" s="4"/>
      <c r="ABR318" s="4"/>
      <c r="ABS318" s="4"/>
      <c r="ABT318" s="4"/>
      <c r="ABU318" s="4"/>
      <c r="ABV318" s="4"/>
      <c r="ABW318" s="4"/>
      <c r="ABX318" s="4"/>
      <c r="ABY318" s="4"/>
      <c r="ABZ318" s="4"/>
      <c r="ACA318" s="4"/>
      <c r="ACB318" s="4"/>
      <c r="ACC318" s="4"/>
      <c r="ACD318" s="4"/>
      <c r="ACE318" s="4"/>
      <c r="ACF318" s="4"/>
      <c r="ACG318" s="4"/>
      <c r="ACH318" s="4"/>
      <c r="ACI318" s="4"/>
      <c r="ACJ318" s="4"/>
      <c r="ACK318" s="4"/>
      <c r="ACL318" s="4"/>
      <c r="ACM318" s="4"/>
      <c r="ACN318" s="4"/>
      <c r="ACO318" s="4"/>
      <c r="ACP318" s="4"/>
      <c r="ACQ318" s="4"/>
      <c r="ACR318" s="4"/>
      <c r="ACS318" s="4"/>
      <c r="ACT318" s="4"/>
      <c r="ACU318" s="4"/>
      <c r="ACV318" s="4"/>
      <c r="ACW318" s="4"/>
      <c r="ACX318" s="4"/>
      <c r="ACY318" s="4"/>
      <c r="ACZ318" s="4"/>
      <c r="ADA318" s="4"/>
      <c r="ADB318" s="4"/>
      <c r="ADC318" s="4"/>
      <c r="ADD318" s="4"/>
      <c r="ADE318" s="4"/>
      <c r="ADF318" s="4"/>
      <c r="ADG318" s="4"/>
      <c r="ADH318" s="4"/>
      <c r="ADI318" s="4"/>
      <c r="ADJ318" s="4"/>
      <c r="ADK318" s="4"/>
      <c r="ADL318" s="4"/>
      <c r="ADM318" s="4"/>
      <c r="ADN318" s="4"/>
      <c r="ADO318" s="4"/>
      <c r="ADP318" s="4"/>
      <c r="ADQ318" s="4"/>
    </row>
    <row r="319" spans="1:797" ht="18" customHeight="1">
      <c r="A319" s="154"/>
      <c r="B319" s="276" t="s">
        <v>238</v>
      </c>
      <c r="C319" s="118"/>
      <c r="D319" s="129"/>
      <c r="E319" s="5"/>
      <c r="F319" s="5"/>
      <c r="G319" s="5"/>
      <c r="H319" s="5"/>
      <c r="I319" s="5"/>
      <c r="J319" s="5"/>
      <c r="K319" s="5"/>
      <c r="L319" s="5"/>
      <c r="N319" s="128"/>
      <c r="JQ319" s="4"/>
      <c r="JX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  <c r="KR319" s="4"/>
      <c r="KS319" s="4"/>
      <c r="KT319" s="4"/>
      <c r="KU319" s="4"/>
      <c r="KV319" s="4"/>
      <c r="KW319" s="4"/>
      <c r="KX319" s="4"/>
      <c r="KY319" s="4"/>
      <c r="KZ319" s="4"/>
      <c r="LA319" s="4"/>
      <c r="LB319" s="4"/>
      <c r="LC319" s="4"/>
      <c r="LD319" s="4"/>
      <c r="LE319" s="4"/>
      <c r="LF319" s="4"/>
      <c r="LG319" s="4"/>
      <c r="LH319" s="4"/>
      <c r="LI319" s="4"/>
      <c r="LJ319" s="4"/>
      <c r="LK319" s="4"/>
      <c r="LL319" s="4"/>
      <c r="LM319" s="4"/>
      <c r="LN319" s="4"/>
      <c r="LO319" s="4"/>
      <c r="LP319" s="4"/>
      <c r="LQ319" s="4"/>
      <c r="LR319" s="4"/>
      <c r="LS319" s="4"/>
      <c r="LT319" s="4"/>
      <c r="LU319" s="4"/>
      <c r="LV319" s="4"/>
      <c r="LW319" s="4"/>
      <c r="LX319" s="4"/>
      <c r="LY319" s="4"/>
      <c r="LZ319" s="4"/>
      <c r="MA319" s="4"/>
      <c r="MB319" s="4"/>
      <c r="MC319" s="4"/>
      <c r="MD319" s="4"/>
      <c r="ME319" s="4"/>
      <c r="MF319" s="4"/>
      <c r="MG319" s="4"/>
      <c r="MH319" s="4"/>
      <c r="MI319" s="4"/>
      <c r="MJ319" s="4"/>
      <c r="MK319" s="4"/>
      <c r="ML319" s="4"/>
      <c r="MM319" s="4"/>
      <c r="MN319" s="4"/>
      <c r="MO319" s="4"/>
      <c r="MP319" s="4"/>
      <c r="MQ319" s="4"/>
      <c r="MR319" s="4"/>
      <c r="MS319" s="4"/>
      <c r="MT319" s="4"/>
      <c r="MU319" s="4"/>
      <c r="MV319" s="4"/>
      <c r="MW319" s="4"/>
      <c r="MX319" s="4"/>
      <c r="MY319" s="4"/>
      <c r="MZ319" s="4"/>
      <c r="NA319" s="4"/>
      <c r="NB319" s="4"/>
      <c r="NC319" s="4"/>
      <c r="ND319" s="4"/>
      <c r="NE319" s="4"/>
      <c r="NF319" s="4"/>
      <c r="NG319" s="4"/>
      <c r="NH319" s="4"/>
      <c r="NI319" s="4"/>
      <c r="NJ319" s="4"/>
      <c r="NK319" s="4"/>
      <c r="NL319" s="4"/>
      <c r="NM319" s="4"/>
      <c r="NN319" s="4"/>
      <c r="NO319" s="4"/>
      <c r="NP319" s="4"/>
      <c r="NQ319" s="4"/>
      <c r="NR319" s="4"/>
      <c r="NS319" s="4"/>
      <c r="NT319" s="4"/>
      <c r="NU319" s="4"/>
      <c r="NV319" s="4"/>
      <c r="NW319" s="4"/>
      <c r="NX319" s="4"/>
      <c r="NY319" s="4"/>
      <c r="NZ319" s="4"/>
      <c r="OA319" s="4"/>
      <c r="OB319" s="4"/>
      <c r="OC319" s="4"/>
      <c r="OD319" s="4"/>
      <c r="OE319" s="4"/>
      <c r="OF319" s="4"/>
      <c r="OG319" s="4"/>
      <c r="OH319" s="4"/>
      <c r="OI319" s="4"/>
      <c r="OJ319" s="4"/>
      <c r="OK319" s="4"/>
      <c r="OL319" s="4"/>
      <c r="OM319" s="4"/>
      <c r="ON319" s="4"/>
      <c r="OO319" s="4"/>
      <c r="OP319" s="4"/>
      <c r="OQ319" s="4"/>
      <c r="OR319" s="4"/>
      <c r="OS319" s="4"/>
      <c r="OT319" s="4"/>
      <c r="OU319" s="4"/>
      <c r="OV319" s="4"/>
      <c r="OW319" s="4"/>
      <c r="OX319" s="4"/>
      <c r="OY319" s="4"/>
      <c r="OZ319" s="4"/>
      <c r="PA319" s="4"/>
      <c r="PB319" s="4"/>
      <c r="PC319" s="4"/>
      <c r="PD319" s="4"/>
      <c r="PE319" s="4"/>
      <c r="PF319" s="4"/>
      <c r="PG319" s="4"/>
      <c r="PH319" s="4"/>
      <c r="PI319" s="4"/>
      <c r="PJ319" s="4"/>
      <c r="PK319" s="4"/>
      <c r="PL319" s="4"/>
      <c r="PM319" s="4"/>
      <c r="PN319" s="4"/>
      <c r="PO319" s="4"/>
      <c r="PP319" s="4"/>
      <c r="PQ319" s="4"/>
      <c r="PR319" s="4"/>
      <c r="PS319" s="4"/>
      <c r="PT319" s="4"/>
      <c r="PU319" s="4"/>
      <c r="PV319" s="4"/>
      <c r="PW319" s="4"/>
      <c r="PX319" s="4"/>
      <c r="PY319" s="4"/>
      <c r="PZ319" s="4"/>
      <c r="QA319" s="4"/>
      <c r="QB319" s="4"/>
      <c r="QC319" s="4"/>
      <c r="QD319" s="4"/>
      <c r="QE319" s="4"/>
      <c r="QF319" s="4"/>
      <c r="QG319" s="4"/>
      <c r="QH319" s="4"/>
      <c r="QI319" s="4"/>
      <c r="QJ319" s="4"/>
      <c r="QK319" s="4"/>
      <c r="QL319" s="4"/>
      <c r="QM319" s="4"/>
      <c r="QN319" s="4"/>
      <c r="QO319" s="4"/>
      <c r="QP319" s="4"/>
      <c r="QQ319" s="4"/>
      <c r="QR319" s="4"/>
      <c r="QS319" s="4"/>
      <c r="QT319" s="4"/>
      <c r="QU319" s="4"/>
      <c r="QV319" s="4"/>
      <c r="QW319" s="4"/>
      <c r="QX319" s="4"/>
      <c r="QY319" s="4"/>
      <c r="QZ319" s="4"/>
      <c r="RA319" s="4"/>
      <c r="RB319" s="4"/>
      <c r="RC319" s="4"/>
      <c r="RD319" s="4"/>
      <c r="RE319" s="4"/>
      <c r="RF319" s="4"/>
      <c r="RG319" s="4"/>
      <c r="RH319" s="4"/>
      <c r="RI319" s="4"/>
      <c r="RJ319" s="4"/>
      <c r="RK319" s="4"/>
      <c r="RL319" s="4"/>
      <c r="RM319" s="4"/>
      <c r="RN319" s="4"/>
      <c r="RO319" s="4"/>
      <c r="RP319" s="4"/>
      <c r="RQ319" s="4"/>
      <c r="RR319" s="4"/>
      <c r="RS319" s="4"/>
      <c r="RT319" s="4"/>
      <c r="RU319" s="4"/>
      <c r="RV319" s="4"/>
      <c r="RW319" s="4"/>
      <c r="RX319" s="4"/>
      <c r="RY319" s="4"/>
      <c r="RZ319" s="4"/>
      <c r="SA319" s="4"/>
      <c r="SB319" s="4"/>
      <c r="SC319" s="4"/>
      <c r="SD319" s="4"/>
      <c r="SE319" s="4"/>
      <c r="SF319" s="4"/>
      <c r="SG319" s="4"/>
      <c r="SH319" s="4"/>
      <c r="SI319" s="4"/>
      <c r="SJ319" s="4"/>
      <c r="SK319" s="4"/>
      <c r="SL319" s="4"/>
      <c r="SM319" s="4"/>
      <c r="SN319" s="4"/>
      <c r="SO319" s="4"/>
      <c r="SP319" s="4"/>
      <c r="SQ319" s="4"/>
      <c r="SR319" s="4"/>
      <c r="SS319" s="4"/>
      <c r="ST319" s="4"/>
      <c r="SU319" s="4"/>
      <c r="SV319" s="4"/>
      <c r="SW319" s="4"/>
      <c r="SX319" s="4"/>
      <c r="SY319" s="4"/>
      <c r="SZ319" s="4"/>
      <c r="TA319" s="4"/>
      <c r="TB319" s="4"/>
      <c r="TC319" s="4"/>
      <c r="TD319" s="4"/>
      <c r="TE319" s="4"/>
      <c r="TF319" s="4"/>
      <c r="TG319" s="4"/>
      <c r="TH319" s="4"/>
      <c r="TI319" s="4"/>
      <c r="TJ319" s="4"/>
      <c r="TK319" s="4"/>
      <c r="TL319" s="4"/>
      <c r="TM319" s="4"/>
      <c r="TN319" s="4"/>
      <c r="TO319" s="4"/>
      <c r="TP319" s="4"/>
      <c r="TQ319" s="4"/>
      <c r="TR319" s="4"/>
      <c r="TS319" s="4"/>
      <c r="TT319" s="4"/>
      <c r="TU319" s="4"/>
      <c r="TV319" s="4"/>
      <c r="TW319" s="4"/>
      <c r="TX319" s="4"/>
      <c r="TY319" s="4"/>
      <c r="TZ319" s="4"/>
      <c r="UA319" s="4"/>
      <c r="UB319" s="4"/>
      <c r="UC319" s="4"/>
      <c r="UD319" s="4"/>
      <c r="UE319" s="4"/>
      <c r="UF319" s="4"/>
      <c r="UG319" s="4"/>
      <c r="UH319" s="4"/>
      <c r="UI319" s="4"/>
      <c r="UJ319" s="4"/>
      <c r="UK319" s="4"/>
      <c r="UL319" s="4"/>
      <c r="UM319" s="4"/>
      <c r="UN319" s="4"/>
      <c r="UO319" s="4"/>
      <c r="UP319" s="4"/>
      <c r="UQ319" s="4"/>
      <c r="UR319" s="4"/>
      <c r="US319" s="4"/>
      <c r="UT319" s="4"/>
      <c r="UU319" s="4"/>
      <c r="UV319" s="4"/>
      <c r="UW319" s="4"/>
      <c r="UX319" s="4"/>
      <c r="UY319" s="4"/>
      <c r="UZ319" s="4"/>
      <c r="VA319" s="4"/>
      <c r="VB319" s="4"/>
      <c r="VC319" s="4"/>
      <c r="VD319" s="4"/>
      <c r="VE319" s="4"/>
      <c r="VF319" s="4"/>
      <c r="VG319" s="4"/>
      <c r="VH319" s="4"/>
      <c r="VI319" s="4"/>
      <c r="VJ319" s="4"/>
      <c r="VK319" s="4"/>
      <c r="VL319" s="4"/>
      <c r="VM319" s="4"/>
      <c r="VN319" s="4"/>
      <c r="VO319" s="4"/>
      <c r="VP319" s="4"/>
      <c r="VQ319" s="4"/>
      <c r="VR319" s="4"/>
      <c r="VS319" s="4"/>
      <c r="VT319" s="4"/>
      <c r="VU319" s="4"/>
      <c r="VV319" s="4"/>
      <c r="VW319" s="4"/>
      <c r="VX319" s="4"/>
      <c r="VY319" s="4"/>
      <c r="VZ319" s="4"/>
      <c r="WA319" s="4"/>
      <c r="WB319" s="4"/>
      <c r="WC319" s="4"/>
      <c r="WD319" s="4"/>
      <c r="WE319" s="4"/>
      <c r="WF319" s="4"/>
      <c r="WG319" s="4"/>
      <c r="WH319" s="4"/>
      <c r="WI319" s="4"/>
      <c r="WJ319" s="4"/>
      <c r="WK319" s="4"/>
      <c r="WL319" s="4"/>
      <c r="WM319" s="4"/>
      <c r="WN319" s="4"/>
      <c r="WO319" s="4"/>
      <c r="WP319" s="4"/>
      <c r="WQ319" s="4"/>
      <c r="WR319" s="4"/>
      <c r="WS319" s="4"/>
      <c r="WT319" s="4"/>
      <c r="WU319" s="4"/>
      <c r="WV319" s="4"/>
      <c r="WW319" s="4"/>
      <c r="WX319" s="4"/>
      <c r="WY319" s="4"/>
      <c r="WZ319" s="4"/>
      <c r="XA319" s="4"/>
      <c r="XB319" s="4"/>
      <c r="XC319" s="4"/>
      <c r="XD319" s="4"/>
      <c r="XE319" s="4"/>
      <c r="XF319" s="4"/>
      <c r="XG319" s="4"/>
      <c r="XH319" s="4"/>
      <c r="XI319" s="4"/>
      <c r="XJ319" s="4"/>
      <c r="XK319" s="4"/>
      <c r="XL319" s="4"/>
      <c r="XM319" s="4"/>
      <c r="XN319" s="4"/>
      <c r="XO319" s="4"/>
      <c r="XP319" s="4"/>
      <c r="XQ319" s="4"/>
      <c r="XR319" s="4"/>
      <c r="XS319" s="4"/>
      <c r="XT319" s="4"/>
      <c r="XU319" s="4"/>
      <c r="XV319" s="4"/>
      <c r="XW319" s="4"/>
      <c r="XX319" s="4"/>
      <c r="XY319" s="4"/>
      <c r="XZ319" s="4"/>
      <c r="YA319" s="4"/>
      <c r="YB319" s="4"/>
      <c r="YC319" s="4"/>
      <c r="YD319" s="4"/>
      <c r="YE319" s="4"/>
      <c r="YF319" s="4"/>
      <c r="YG319" s="4"/>
      <c r="YH319" s="4"/>
      <c r="YI319" s="4"/>
      <c r="YJ319" s="4"/>
      <c r="YK319" s="4"/>
      <c r="YL319" s="4"/>
      <c r="YM319" s="4"/>
      <c r="YN319" s="4"/>
      <c r="YO319" s="4"/>
      <c r="YP319" s="4"/>
      <c r="YQ319" s="4"/>
      <c r="YR319" s="4"/>
      <c r="YS319" s="4"/>
      <c r="YT319" s="4"/>
      <c r="YU319" s="4"/>
      <c r="YV319" s="4"/>
      <c r="YW319" s="4"/>
      <c r="YX319" s="4"/>
      <c r="YY319" s="4"/>
      <c r="YZ319" s="4"/>
      <c r="ZA319" s="4"/>
      <c r="ZB319" s="4"/>
      <c r="ZC319" s="4"/>
      <c r="ZD319" s="4"/>
      <c r="ZE319" s="4"/>
      <c r="ZF319" s="4"/>
      <c r="ZG319" s="4"/>
      <c r="ZH319" s="4"/>
      <c r="ZI319" s="4"/>
      <c r="ZJ319" s="4"/>
      <c r="ZK319" s="4"/>
      <c r="ZL319" s="4"/>
      <c r="ZM319" s="4"/>
      <c r="ZN319" s="4"/>
      <c r="ZO319" s="4"/>
      <c r="ZP319" s="4"/>
      <c r="ZQ319" s="4"/>
      <c r="ZR319" s="4"/>
      <c r="ZS319" s="4"/>
      <c r="ZT319" s="4"/>
      <c r="ZU319" s="4"/>
      <c r="ZV319" s="4"/>
      <c r="ZW319" s="4"/>
      <c r="ZX319" s="4"/>
      <c r="ZY319" s="4"/>
      <c r="ZZ319" s="4"/>
      <c r="AAA319" s="4"/>
      <c r="AAB319" s="4"/>
      <c r="AAC319" s="4"/>
      <c r="AAD319" s="4"/>
      <c r="AAE319" s="4"/>
      <c r="AAF319" s="4"/>
      <c r="AAG319" s="4"/>
      <c r="AAH319" s="4"/>
      <c r="AAI319" s="4"/>
      <c r="AAJ319" s="4"/>
      <c r="AAK319" s="4"/>
      <c r="AAL319" s="4"/>
      <c r="AAM319" s="4"/>
      <c r="AAN319" s="4"/>
      <c r="AAO319" s="4"/>
      <c r="AAP319" s="4"/>
      <c r="AAQ319" s="4"/>
      <c r="AAR319" s="4"/>
      <c r="AAS319" s="4"/>
      <c r="AAT319" s="4"/>
      <c r="AAU319" s="4"/>
      <c r="AAV319" s="4"/>
      <c r="AAW319" s="4"/>
      <c r="AAX319" s="4"/>
      <c r="AAY319" s="4"/>
      <c r="AAZ319" s="4"/>
      <c r="ABA319" s="4"/>
      <c r="ABB319" s="4"/>
      <c r="ABC319" s="4"/>
      <c r="ABD319" s="4"/>
      <c r="ABE319" s="4"/>
      <c r="ABF319" s="4"/>
      <c r="ABG319" s="4"/>
      <c r="ABH319" s="4"/>
      <c r="ABI319" s="4"/>
      <c r="ABJ319" s="4"/>
      <c r="ABK319" s="4"/>
      <c r="ABL319" s="4"/>
      <c r="ABM319" s="4"/>
      <c r="ABN319" s="4"/>
      <c r="ABO319" s="4"/>
      <c r="ABP319" s="4"/>
      <c r="ABQ319" s="4"/>
      <c r="ABR319" s="4"/>
      <c r="ABS319" s="4"/>
      <c r="ABT319" s="4"/>
      <c r="ABU319" s="4"/>
      <c r="ABV319" s="4"/>
      <c r="ABW319" s="4"/>
      <c r="ABX319" s="4"/>
      <c r="ABY319" s="4"/>
      <c r="ABZ319" s="4"/>
      <c r="ACA319" s="4"/>
      <c r="ACB319" s="4"/>
      <c r="ACC319" s="4"/>
      <c r="ACD319" s="4"/>
      <c r="ACE319" s="4"/>
      <c r="ACF319" s="4"/>
      <c r="ACG319" s="4"/>
      <c r="ACH319" s="4"/>
      <c r="ACI319" s="4"/>
      <c r="ACJ319" s="4"/>
      <c r="ACK319" s="4"/>
      <c r="ACL319" s="4"/>
      <c r="ACM319" s="4"/>
      <c r="ACN319" s="4"/>
      <c r="ACO319" s="4"/>
      <c r="ACP319" s="4"/>
      <c r="ACQ319" s="4"/>
      <c r="ACR319" s="4"/>
      <c r="ACS319" s="4"/>
      <c r="ACT319" s="4"/>
      <c r="ACU319" s="4"/>
      <c r="ACV319" s="4"/>
      <c r="ACW319" s="4"/>
      <c r="ACX319" s="4"/>
      <c r="ACY319" s="4"/>
      <c r="ACZ319" s="4"/>
      <c r="ADA319" s="4"/>
      <c r="ADB319" s="4"/>
      <c r="ADC319" s="4"/>
      <c r="ADD319" s="4"/>
      <c r="ADE319" s="4"/>
      <c r="ADF319" s="4"/>
      <c r="ADG319" s="4"/>
      <c r="ADH319" s="4"/>
      <c r="ADI319" s="4"/>
      <c r="ADJ319" s="4"/>
      <c r="ADK319" s="4"/>
      <c r="ADL319" s="4"/>
      <c r="ADM319" s="4"/>
      <c r="ADN319" s="4"/>
      <c r="ADO319" s="4"/>
      <c r="ADP319" s="4"/>
      <c r="ADQ319" s="4"/>
    </row>
    <row r="320" spans="1:797" ht="18" customHeight="1">
      <c r="B320" s="276" t="s">
        <v>240</v>
      </c>
      <c r="D320" s="127"/>
      <c r="AC320" s="113"/>
    </row>
    <row r="321" spans="1:797" ht="76.5" customHeight="1">
      <c r="B321" s="549"/>
      <c r="C321" s="549"/>
      <c r="D321" s="549"/>
      <c r="E321" s="549"/>
      <c r="F321" s="549"/>
      <c r="G321" s="549"/>
      <c r="H321" s="549"/>
      <c r="I321" s="549"/>
      <c r="J321" s="549"/>
      <c r="K321" s="549"/>
      <c r="L321" s="549"/>
      <c r="M321" s="549"/>
      <c r="N321" s="549"/>
      <c r="O321" s="549"/>
      <c r="P321" s="549"/>
      <c r="Q321" s="549"/>
      <c r="R321" s="549"/>
      <c r="S321" s="549"/>
      <c r="T321" s="549"/>
      <c r="U321" s="549"/>
      <c r="V321" s="549"/>
      <c r="W321" s="549"/>
      <c r="X321" s="549"/>
      <c r="Y321" s="549"/>
      <c r="Z321" s="549"/>
      <c r="AA321" s="549"/>
      <c r="AB321" s="549"/>
      <c r="AC321" s="549"/>
      <c r="AD321" s="549"/>
      <c r="AE321" s="549"/>
      <c r="AF321" s="549"/>
      <c r="AG321" s="549"/>
      <c r="AH321" s="549"/>
      <c r="AI321" s="549"/>
      <c r="AJ321" s="549"/>
      <c r="AK321" s="549"/>
      <c r="AL321" s="549"/>
      <c r="AM321" s="549"/>
      <c r="AN321" s="549"/>
      <c r="AO321" s="549"/>
      <c r="AP321" s="549"/>
      <c r="AQ321" s="549"/>
      <c r="AR321" s="549"/>
      <c r="AS321" s="549"/>
      <c r="AT321" s="549"/>
      <c r="AU321" s="549"/>
      <c r="AV321" s="549"/>
      <c r="AW321" s="549"/>
      <c r="AX321" s="549"/>
      <c r="AY321" s="549"/>
      <c r="AZ321" s="549"/>
      <c r="BA321" s="549"/>
      <c r="BB321" s="549"/>
      <c r="BC321" s="549"/>
      <c r="BD321" s="549"/>
      <c r="BE321" s="549"/>
      <c r="BF321" s="549"/>
      <c r="BG321" s="549"/>
      <c r="BH321" s="549"/>
      <c r="BI321" s="549"/>
      <c r="BJ321" s="549"/>
      <c r="BK321" s="549"/>
      <c r="BL321" s="549"/>
      <c r="BM321" s="549"/>
      <c r="BN321" s="549"/>
      <c r="BO321" s="549"/>
      <c r="BP321" s="549"/>
      <c r="BQ321" s="549"/>
      <c r="BR321" s="549"/>
      <c r="BS321" s="549"/>
      <c r="BT321" s="549"/>
      <c r="BU321" s="549"/>
      <c r="BV321" s="549"/>
      <c r="BW321" s="549"/>
      <c r="BX321" s="549"/>
      <c r="BY321" s="549"/>
      <c r="BZ321" s="549"/>
      <c r="CA321" s="549"/>
      <c r="CB321" s="549"/>
      <c r="CC321" s="549"/>
      <c r="CD321" s="549"/>
      <c r="CE321" s="549"/>
      <c r="CF321" s="549"/>
      <c r="CG321" s="549"/>
      <c r="CH321" s="549"/>
      <c r="CI321" s="549"/>
      <c r="CJ321" s="549"/>
      <c r="CK321" s="549"/>
      <c r="CL321" s="549"/>
      <c r="CM321" s="549"/>
      <c r="CN321" s="549"/>
      <c r="CO321" s="549"/>
      <c r="CP321" s="549"/>
      <c r="CQ321" s="549"/>
      <c r="CR321" s="549"/>
      <c r="CS321" s="549"/>
      <c r="CT321" s="549"/>
      <c r="CU321" s="549"/>
      <c r="CV321" s="549"/>
      <c r="CW321" s="549"/>
      <c r="CX321" s="549"/>
      <c r="CY321" s="549"/>
      <c r="CZ321" s="549"/>
      <c r="DA321" s="549"/>
      <c r="DB321" s="549"/>
      <c r="DC321" s="549"/>
      <c r="DD321" s="549"/>
      <c r="DE321" s="549"/>
      <c r="DF321" s="549"/>
      <c r="DG321" s="549"/>
      <c r="DH321" s="549"/>
      <c r="DI321" s="549"/>
      <c r="DJ321" s="549"/>
      <c r="DK321" s="549"/>
      <c r="DL321" s="549"/>
      <c r="DM321" s="549"/>
      <c r="DN321" s="549"/>
      <c r="DO321" s="549"/>
      <c r="DP321" s="549"/>
      <c r="DQ321" s="549"/>
      <c r="DR321" s="549"/>
      <c r="DS321" s="549"/>
      <c r="DT321" s="549"/>
      <c r="DU321" s="549"/>
      <c r="DV321" s="549"/>
      <c r="DW321" s="549"/>
      <c r="DX321" s="549"/>
      <c r="DY321" s="549"/>
      <c r="DZ321" s="549"/>
      <c r="EA321" s="549"/>
      <c r="EB321" s="549"/>
      <c r="EC321" s="549"/>
      <c r="ED321" s="549"/>
      <c r="EE321" s="549"/>
      <c r="EF321" s="549"/>
      <c r="EG321" s="549"/>
      <c r="EH321" s="549"/>
      <c r="EI321" s="549"/>
      <c r="EJ321" s="549"/>
      <c r="EK321" s="549"/>
      <c r="EL321" s="549"/>
      <c r="EM321" s="549"/>
      <c r="EN321" s="549"/>
      <c r="EO321" s="549"/>
      <c r="EP321" s="549"/>
      <c r="EQ321" s="549"/>
      <c r="ER321" s="549"/>
      <c r="ES321" s="549"/>
      <c r="ET321" s="549"/>
      <c r="EU321" s="549"/>
      <c r="EV321" s="549"/>
      <c r="EW321" s="549"/>
      <c r="EX321" s="549"/>
      <c r="EY321" s="549"/>
      <c r="EZ321" s="549"/>
      <c r="FA321" s="549"/>
      <c r="FB321" s="549"/>
      <c r="FC321" s="549"/>
      <c r="FD321" s="549"/>
      <c r="FE321" s="549"/>
      <c r="FF321" s="549"/>
      <c r="FG321" s="549"/>
      <c r="FH321" s="549"/>
      <c r="FI321" s="549"/>
      <c r="FJ321" s="549"/>
      <c r="FK321" s="549"/>
      <c r="FL321" s="549"/>
      <c r="FM321" s="549"/>
      <c r="FN321" s="549"/>
      <c r="FO321" s="549"/>
      <c r="FP321" s="549"/>
      <c r="FQ321" s="549"/>
      <c r="FR321" s="549"/>
      <c r="FS321" s="549"/>
      <c r="FT321" s="549"/>
      <c r="FU321" s="549"/>
      <c r="FV321" s="549"/>
      <c r="FW321" s="549"/>
      <c r="FX321" s="549"/>
      <c r="FY321" s="549"/>
      <c r="FZ321" s="549"/>
      <c r="GA321" s="549"/>
      <c r="GB321" s="549"/>
      <c r="GC321" s="549"/>
      <c r="GD321" s="549"/>
      <c r="GE321" s="549"/>
      <c r="GF321" s="549"/>
      <c r="GG321" s="549"/>
      <c r="GH321" s="549"/>
      <c r="GI321" s="549"/>
      <c r="GJ321" s="549"/>
      <c r="GK321" s="549"/>
      <c r="GL321" s="549"/>
      <c r="GM321" s="549"/>
      <c r="GN321" s="549"/>
      <c r="GO321" s="549"/>
      <c r="GP321" s="549"/>
      <c r="GQ321" s="549"/>
      <c r="GR321" s="549"/>
      <c r="GS321" s="549"/>
      <c r="GT321" s="549"/>
      <c r="GU321" s="549"/>
      <c r="GV321" s="549"/>
      <c r="GW321" s="549"/>
      <c r="GX321" s="549"/>
      <c r="GY321" s="549"/>
      <c r="GZ321" s="549"/>
      <c r="HA321" s="549"/>
      <c r="HB321" s="549"/>
      <c r="HC321" s="549"/>
      <c r="HD321" s="549"/>
      <c r="HE321" s="549"/>
      <c r="HF321" s="549"/>
      <c r="HG321" s="549"/>
      <c r="HH321" s="549"/>
      <c r="HI321" s="549"/>
      <c r="HJ321" s="549"/>
      <c r="HK321" s="549"/>
      <c r="HL321" s="549"/>
      <c r="HM321" s="549"/>
      <c r="HN321" s="549"/>
      <c r="HO321" s="549"/>
      <c r="HP321" s="549"/>
      <c r="HQ321" s="549"/>
      <c r="HR321" s="549"/>
      <c r="HS321" s="549"/>
      <c r="HT321" s="549"/>
      <c r="HU321" s="549"/>
      <c r="HV321" s="549"/>
      <c r="HW321" s="549"/>
      <c r="HX321" s="549"/>
      <c r="HY321" s="549"/>
      <c r="HZ321" s="549"/>
      <c r="IA321" s="549"/>
      <c r="IB321" s="549"/>
    </row>
    <row r="322" spans="1:797" ht="18" hidden="1" customHeight="1">
      <c r="B322" s="274" t="s">
        <v>169</v>
      </c>
      <c r="C322" s="70"/>
    </row>
    <row r="323" spans="1:797" s="122" customFormat="1" ht="27" customHeight="1">
      <c r="A323" s="152"/>
      <c r="C323" s="124"/>
      <c r="HX323" s="125"/>
      <c r="HZ323" s="126"/>
      <c r="IA323" s="126"/>
      <c r="IB323" s="125"/>
      <c r="IG323" s="125"/>
      <c r="II323" s="125"/>
      <c r="JX323" s="124"/>
      <c r="JZ323" s="123"/>
      <c r="KA323" s="123"/>
      <c r="KB323" s="123"/>
      <c r="KC323" s="123"/>
      <c r="KD323" s="123"/>
      <c r="KE323" s="123"/>
      <c r="KF323" s="123"/>
      <c r="KG323" s="123"/>
      <c r="KH323" s="123"/>
      <c r="KI323" s="123"/>
      <c r="KJ323" s="123"/>
      <c r="KK323" s="123"/>
      <c r="KL323" s="123"/>
      <c r="KM323" s="123"/>
      <c r="KN323" s="123"/>
      <c r="KO323" s="123"/>
      <c r="KP323" s="123"/>
      <c r="KQ323" s="123"/>
      <c r="KR323" s="123"/>
      <c r="KS323" s="123"/>
      <c r="KT323" s="123"/>
      <c r="KU323" s="123"/>
      <c r="KV323" s="123"/>
      <c r="KW323" s="123"/>
      <c r="KX323" s="123"/>
      <c r="KY323" s="123"/>
      <c r="KZ323" s="123"/>
      <c r="LA323" s="123"/>
      <c r="LB323" s="123"/>
      <c r="LC323" s="123"/>
      <c r="LD323" s="123"/>
      <c r="LE323" s="123"/>
      <c r="LF323" s="123"/>
      <c r="LG323" s="123"/>
      <c r="LH323" s="123"/>
      <c r="LI323" s="123"/>
      <c r="LJ323" s="123"/>
      <c r="LK323" s="123"/>
      <c r="LL323" s="123"/>
      <c r="LM323" s="123"/>
      <c r="LN323" s="123"/>
      <c r="LO323" s="123"/>
      <c r="LP323" s="123"/>
      <c r="LQ323" s="123"/>
      <c r="LR323" s="123"/>
      <c r="LS323" s="123"/>
      <c r="LT323" s="123"/>
      <c r="LU323" s="123"/>
      <c r="LV323" s="123"/>
      <c r="LW323" s="123"/>
      <c r="LX323" s="123"/>
      <c r="LY323" s="123"/>
      <c r="LZ323" s="123"/>
      <c r="MA323" s="123"/>
      <c r="MB323" s="123"/>
      <c r="MC323" s="123"/>
      <c r="MD323" s="123"/>
      <c r="ME323" s="123"/>
      <c r="MF323" s="123"/>
      <c r="MG323" s="123"/>
      <c r="MH323" s="123"/>
      <c r="MI323" s="123"/>
      <c r="MJ323" s="123"/>
      <c r="MK323" s="123"/>
      <c r="ML323" s="123"/>
      <c r="MM323" s="123"/>
      <c r="MN323" s="123"/>
      <c r="MO323" s="123"/>
      <c r="MP323" s="123"/>
      <c r="MQ323" s="123"/>
      <c r="MR323" s="123"/>
      <c r="MS323" s="123"/>
      <c r="MT323" s="123"/>
      <c r="MU323" s="123"/>
      <c r="MV323" s="123"/>
      <c r="MW323" s="123"/>
      <c r="MX323" s="123"/>
      <c r="MY323" s="123"/>
      <c r="MZ323" s="123"/>
      <c r="NA323" s="123"/>
      <c r="NB323" s="123"/>
      <c r="NC323" s="123"/>
      <c r="ND323" s="123"/>
      <c r="NE323" s="123"/>
      <c r="NF323" s="123"/>
      <c r="NG323" s="123"/>
      <c r="NH323" s="123"/>
      <c r="NI323" s="123"/>
      <c r="NJ323" s="123"/>
      <c r="NK323" s="123"/>
      <c r="NL323" s="123"/>
      <c r="NM323" s="123"/>
      <c r="NN323" s="123"/>
      <c r="NO323" s="123"/>
      <c r="NP323" s="123"/>
      <c r="NQ323" s="123"/>
      <c r="NR323" s="123"/>
      <c r="NS323" s="123"/>
      <c r="NT323" s="123"/>
      <c r="NU323" s="123"/>
      <c r="NV323" s="123"/>
      <c r="NW323" s="123"/>
      <c r="NX323" s="123"/>
      <c r="NY323" s="123"/>
      <c r="NZ323" s="123"/>
      <c r="OA323" s="123"/>
      <c r="OB323" s="123"/>
      <c r="OC323" s="123"/>
      <c r="OD323" s="123"/>
      <c r="OE323" s="123"/>
      <c r="OF323" s="123"/>
      <c r="OG323" s="123"/>
      <c r="OH323" s="123"/>
      <c r="OI323" s="123"/>
      <c r="OJ323" s="123"/>
      <c r="OK323" s="123"/>
      <c r="OL323" s="123"/>
      <c r="OM323" s="123"/>
      <c r="ON323" s="123"/>
      <c r="OO323" s="123"/>
      <c r="OP323" s="123"/>
      <c r="OQ323" s="123"/>
      <c r="OR323" s="123"/>
      <c r="OS323" s="123"/>
      <c r="OT323" s="123"/>
      <c r="OU323" s="123"/>
      <c r="OV323" s="123"/>
      <c r="OW323" s="123"/>
      <c r="OX323" s="123"/>
      <c r="OY323" s="123"/>
      <c r="OZ323" s="123"/>
      <c r="PA323" s="123"/>
      <c r="PB323" s="123"/>
      <c r="PC323" s="123"/>
      <c r="PD323" s="123"/>
      <c r="PE323" s="123"/>
      <c r="PF323" s="123"/>
      <c r="PG323" s="123"/>
      <c r="PH323" s="123"/>
      <c r="PI323" s="123"/>
      <c r="PJ323" s="123"/>
      <c r="PK323" s="123"/>
      <c r="PL323" s="123"/>
      <c r="PM323" s="123"/>
      <c r="PN323" s="123"/>
      <c r="PO323" s="123"/>
      <c r="PP323" s="123"/>
      <c r="PQ323" s="123"/>
      <c r="PR323" s="123"/>
      <c r="PS323" s="123"/>
      <c r="PT323" s="123"/>
      <c r="PU323" s="123"/>
      <c r="PV323" s="123"/>
      <c r="PW323" s="123"/>
      <c r="PX323" s="123"/>
      <c r="PY323" s="123"/>
      <c r="PZ323" s="123"/>
      <c r="QA323" s="123"/>
      <c r="QB323" s="123"/>
      <c r="QC323" s="123"/>
      <c r="QD323" s="123"/>
      <c r="QE323" s="123"/>
      <c r="QF323" s="123"/>
      <c r="QG323" s="123"/>
      <c r="QH323" s="123"/>
      <c r="QI323" s="123"/>
      <c r="QJ323" s="123"/>
      <c r="QK323" s="123"/>
      <c r="QL323" s="123"/>
      <c r="QM323" s="123"/>
      <c r="QN323" s="123"/>
      <c r="QO323" s="123"/>
      <c r="QP323" s="123"/>
      <c r="QQ323" s="123"/>
      <c r="QR323" s="123"/>
      <c r="QS323" s="123"/>
      <c r="QT323" s="123"/>
      <c r="QU323" s="123"/>
      <c r="QV323" s="123"/>
      <c r="QW323" s="123"/>
      <c r="QX323" s="123"/>
      <c r="QY323" s="123"/>
      <c r="QZ323" s="123"/>
      <c r="RA323" s="123"/>
      <c r="RB323" s="123"/>
      <c r="RC323" s="123"/>
      <c r="RD323" s="123"/>
      <c r="RE323" s="123"/>
      <c r="RF323" s="123"/>
      <c r="RG323" s="123"/>
      <c r="RH323" s="123"/>
      <c r="RI323" s="123"/>
      <c r="RJ323" s="123"/>
      <c r="RK323" s="123"/>
      <c r="RL323" s="123"/>
      <c r="RM323" s="123"/>
      <c r="RN323" s="123"/>
      <c r="RO323" s="123"/>
      <c r="RP323" s="123"/>
      <c r="RQ323" s="123"/>
      <c r="RR323" s="123"/>
      <c r="RS323" s="123"/>
      <c r="RT323" s="123"/>
      <c r="RU323" s="123"/>
      <c r="RV323" s="123"/>
      <c r="RW323" s="123"/>
      <c r="RX323" s="123"/>
      <c r="RY323" s="123"/>
      <c r="RZ323" s="123"/>
      <c r="SA323" s="123"/>
      <c r="SB323" s="123"/>
      <c r="SC323" s="123"/>
      <c r="SD323" s="123"/>
      <c r="SE323" s="123"/>
      <c r="SF323" s="123"/>
      <c r="SG323" s="123"/>
      <c r="SH323" s="123"/>
      <c r="SI323" s="123"/>
      <c r="SJ323" s="123"/>
      <c r="SK323" s="123"/>
      <c r="SL323" s="123"/>
      <c r="SM323" s="123"/>
      <c r="SN323" s="123"/>
      <c r="SO323" s="123"/>
      <c r="SP323" s="123"/>
      <c r="SQ323" s="123"/>
      <c r="SR323" s="123"/>
      <c r="SS323" s="123"/>
      <c r="ST323" s="123"/>
      <c r="SU323" s="123"/>
      <c r="SV323" s="123"/>
      <c r="SW323" s="123"/>
      <c r="SX323" s="123"/>
      <c r="SY323" s="123"/>
      <c r="SZ323" s="123"/>
      <c r="TA323" s="123"/>
      <c r="TB323" s="123"/>
      <c r="TC323" s="123"/>
      <c r="TD323" s="123"/>
      <c r="TE323" s="123"/>
      <c r="TF323" s="123"/>
      <c r="TG323" s="123"/>
      <c r="TH323" s="123"/>
      <c r="TI323" s="123"/>
      <c r="TJ323" s="123"/>
      <c r="TK323" s="123"/>
      <c r="TL323" s="123"/>
      <c r="TM323" s="123"/>
      <c r="TN323" s="123"/>
      <c r="TO323" s="123"/>
      <c r="TP323" s="123"/>
      <c r="TQ323" s="123"/>
      <c r="TR323" s="123"/>
      <c r="TS323" s="123"/>
      <c r="TT323" s="123"/>
      <c r="TU323" s="123"/>
      <c r="TV323" s="123"/>
      <c r="TW323" s="123"/>
      <c r="TX323" s="123"/>
      <c r="TY323" s="123"/>
      <c r="TZ323" s="123"/>
      <c r="UA323" s="123"/>
      <c r="UB323" s="123"/>
      <c r="UC323" s="123"/>
      <c r="UD323" s="123"/>
      <c r="UE323" s="123"/>
      <c r="UF323" s="123"/>
      <c r="UG323" s="123"/>
      <c r="UH323" s="123"/>
      <c r="UI323" s="123"/>
      <c r="UJ323" s="123"/>
      <c r="UK323" s="123"/>
      <c r="UL323" s="123"/>
      <c r="UM323" s="123"/>
      <c r="UN323" s="123"/>
      <c r="UO323" s="123"/>
      <c r="UP323" s="123"/>
      <c r="UQ323" s="123"/>
      <c r="UR323" s="123"/>
      <c r="US323" s="123"/>
      <c r="UT323" s="123"/>
      <c r="UU323" s="123"/>
      <c r="UV323" s="123"/>
      <c r="UW323" s="123"/>
      <c r="UX323" s="123"/>
      <c r="UY323" s="123"/>
      <c r="UZ323" s="123"/>
      <c r="VA323" s="123"/>
      <c r="VB323" s="123"/>
      <c r="VC323" s="123"/>
      <c r="VD323" s="123"/>
      <c r="VE323" s="123"/>
      <c r="VF323" s="123"/>
      <c r="VG323" s="123"/>
      <c r="VH323" s="123"/>
      <c r="VI323" s="123"/>
      <c r="VJ323" s="123"/>
      <c r="VK323" s="123"/>
      <c r="VL323" s="123"/>
      <c r="VM323" s="123"/>
      <c r="VN323" s="123"/>
      <c r="VO323" s="123"/>
      <c r="VP323" s="123"/>
      <c r="VQ323" s="123"/>
      <c r="VR323" s="123"/>
      <c r="VS323" s="123"/>
      <c r="VT323" s="123"/>
      <c r="VU323" s="123"/>
      <c r="VV323" s="123"/>
      <c r="VW323" s="123"/>
      <c r="VX323" s="123"/>
      <c r="VY323" s="123"/>
      <c r="VZ323" s="123"/>
      <c r="WA323" s="123"/>
      <c r="WB323" s="123"/>
      <c r="WC323" s="123"/>
      <c r="WD323" s="123"/>
      <c r="WE323" s="123"/>
      <c r="WF323" s="123"/>
      <c r="WG323" s="123"/>
      <c r="WH323" s="123"/>
      <c r="WI323" s="123"/>
      <c r="WJ323" s="123"/>
      <c r="WK323" s="123"/>
      <c r="WL323" s="123"/>
      <c r="WM323" s="123"/>
      <c r="WN323" s="123"/>
      <c r="WO323" s="123"/>
      <c r="WP323" s="123"/>
      <c r="WQ323" s="123"/>
      <c r="WR323" s="123"/>
      <c r="WS323" s="123"/>
      <c r="WT323" s="123"/>
      <c r="WU323" s="123"/>
      <c r="WV323" s="123"/>
      <c r="WW323" s="123"/>
      <c r="WX323" s="123"/>
      <c r="WY323" s="123"/>
      <c r="WZ323" s="123"/>
      <c r="XA323" s="123"/>
      <c r="XB323" s="123"/>
      <c r="XC323" s="123"/>
      <c r="XD323" s="123"/>
      <c r="XE323" s="123"/>
      <c r="XF323" s="123"/>
      <c r="XG323" s="123"/>
      <c r="XH323" s="123"/>
      <c r="XI323" s="123"/>
      <c r="XJ323" s="123"/>
      <c r="XK323" s="123"/>
      <c r="XL323" s="123"/>
      <c r="XM323" s="123"/>
      <c r="XN323" s="123"/>
      <c r="XO323" s="123"/>
      <c r="XP323" s="123"/>
      <c r="XQ323" s="123"/>
      <c r="XR323" s="123"/>
      <c r="XS323" s="123"/>
      <c r="XT323" s="123"/>
      <c r="XU323" s="123"/>
      <c r="XV323" s="123"/>
      <c r="XW323" s="123"/>
      <c r="XX323" s="123"/>
      <c r="XY323" s="123"/>
      <c r="XZ323" s="123"/>
      <c r="YA323" s="123"/>
      <c r="YB323" s="123"/>
      <c r="YC323" s="123"/>
      <c r="YD323" s="123"/>
      <c r="YE323" s="123"/>
      <c r="YF323" s="123"/>
      <c r="YG323" s="123"/>
      <c r="YH323" s="123"/>
      <c r="YI323" s="123"/>
      <c r="YJ323" s="123"/>
      <c r="YK323" s="123"/>
      <c r="YL323" s="123"/>
      <c r="YM323" s="123"/>
      <c r="YN323" s="123"/>
      <c r="YO323" s="123"/>
      <c r="YP323" s="123"/>
      <c r="YQ323" s="123"/>
      <c r="YR323" s="123"/>
      <c r="YS323" s="123"/>
      <c r="YT323" s="123"/>
      <c r="YU323" s="123"/>
      <c r="YV323" s="123"/>
      <c r="YW323" s="123"/>
      <c r="YX323" s="123"/>
      <c r="YY323" s="123"/>
      <c r="YZ323" s="123"/>
      <c r="ZA323" s="123"/>
      <c r="ZB323" s="123"/>
      <c r="ZC323" s="123"/>
      <c r="ZD323" s="123"/>
      <c r="ZE323" s="123"/>
      <c r="ZF323" s="123"/>
      <c r="ZG323" s="123"/>
      <c r="ZH323" s="123"/>
      <c r="ZI323" s="123"/>
      <c r="ZJ323" s="123"/>
      <c r="ZK323" s="123"/>
      <c r="ZL323" s="123"/>
      <c r="ZM323" s="123"/>
      <c r="ZN323" s="123"/>
      <c r="ZO323" s="123"/>
      <c r="ZP323" s="123"/>
      <c r="ZQ323" s="123"/>
      <c r="ZR323" s="123"/>
      <c r="ZS323" s="123"/>
      <c r="ZT323" s="123"/>
      <c r="ZU323" s="123"/>
      <c r="ZV323" s="123"/>
      <c r="ZW323" s="123"/>
      <c r="ZX323" s="123"/>
      <c r="ZY323" s="123"/>
      <c r="ZZ323" s="123"/>
      <c r="AAA323" s="123"/>
      <c r="AAB323" s="123"/>
      <c r="AAC323" s="123"/>
      <c r="AAD323" s="123"/>
      <c r="AAE323" s="123"/>
      <c r="AAF323" s="123"/>
      <c r="AAG323" s="123"/>
      <c r="AAH323" s="123"/>
      <c r="AAI323" s="123"/>
      <c r="AAJ323" s="123"/>
      <c r="AAK323" s="123"/>
      <c r="AAL323" s="123"/>
      <c r="AAM323" s="123"/>
      <c r="AAN323" s="123"/>
      <c r="AAO323" s="123"/>
      <c r="AAP323" s="123"/>
      <c r="AAQ323" s="123"/>
      <c r="AAR323" s="123"/>
      <c r="AAS323" s="123"/>
      <c r="AAT323" s="123"/>
      <c r="AAU323" s="123"/>
      <c r="AAV323" s="123"/>
      <c r="AAW323" s="123"/>
      <c r="AAX323" s="123"/>
      <c r="AAY323" s="123"/>
      <c r="AAZ323" s="123"/>
      <c r="ABA323" s="123"/>
      <c r="ABB323" s="123"/>
      <c r="ABC323" s="123"/>
      <c r="ABD323" s="123"/>
      <c r="ABE323" s="123"/>
      <c r="ABF323" s="123"/>
      <c r="ABG323" s="123"/>
      <c r="ABH323" s="123"/>
      <c r="ABI323" s="123"/>
      <c r="ABJ323" s="123"/>
      <c r="ABK323" s="123"/>
      <c r="ABL323" s="123"/>
      <c r="ABM323" s="123"/>
      <c r="ABN323" s="123"/>
      <c r="ABO323" s="123"/>
      <c r="ABP323" s="123"/>
      <c r="ABQ323" s="123"/>
      <c r="ABR323" s="123"/>
      <c r="ABS323" s="123"/>
      <c r="ABT323" s="123"/>
      <c r="ABU323" s="123"/>
      <c r="ABV323" s="123"/>
      <c r="ABW323" s="123"/>
      <c r="ABX323" s="123"/>
      <c r="ABY323" s="123"/>
      <c r="ABZ323" s="123"/>
      <c r="ACA323" s="123"/>
      <c r="ACB323" s="123"/>
      <c r="ACC323" s="123"/>
      <c r="ACD323" s="123"/>
      <c r="ACE323" s="123"/>
      <c r="ACF323" s="123"/>
      <c r="ACG323" s="123"/>
      <c r="ACH323" s="123"/>
      <c r="ACI323" s="123"/>
      <c r="ACJ323" s="123"/>
      <c r="ACK323" s="123"/>
      <c r="ACL323" s="123"/>
      <c r="ACM323" s="123"/>
      <c r="ACN323" s="123"/>
      <c r="ACO323" s="123"/>
      <c r="ACP323" s="123"/>
      <c r="ACQ323" s="123"/>
      <c r="ACR323" s="123"/>
      <c r="ACS323" s="123"/>
      <c r="ACT323" s="123"/>
      <c r="ACU323" s="123"/>
      <c r="ACV323" s="123"/>
      <c r="ACW323" s="123"/>
      <c r="ACX323" s="123"/>
      <c r="ACY323" s="123"/>
      <c r="ACZ323" s="123"/>
      <c r="ADA323" s="123"/>
      <c r="ADB323" s="123"/>
      <c r="ADC323" s="123"/>
      <c r="ADD323" s="123"/>
      <c r="ADE323" s="123"/>
      <c r="ADF323" s="123"/>
      <c r="ADG323" s="123"/>
      <c r="ADH323" s="123"/>
      <c r="ADI323" s="123"/>
      <c r="ADJ323" s="123"/>
      <c r="ADK323" s="123"/>
      <c r="ADL323" s="123"/>
      <c r="ADM323" s="123"/>
      <c r="ADN323" s="123"/>
      <c r="ADO323" s="123"/>
      <c r="ADP323" s="123"/>
      <c r="ADQ323" s="123"/>
    </row>
  </sheetData>
  <sheetProtection password="CC57" sheet="1" objects="1" scenarios="1" formatCells="0"/>
  <mergeCells count="16">
    <mergeCell ref="HX5:HY5"/>
    <mergeCell ref="HX1:HY1"/>
    <mergeCell ref="A2:G2"/>
    <mergeCell ref="HX2:HY2"/>
    <mergeCell ref="HX3:HY3"/>
    <mergeCell ref="HX4:HY4"/>
    <mergeCell ref="AG41:AO41"/>
    <mergeCell ref="AP41:AX41"/>
    <mergeCell ref="IA42:IA43"/>
    <mergeCell ref="B321:IB321"/>
    <mergeCell ref="AG38:AO38"/>
    <mergeCell ref="AP38:AX38"/>
    <mergeCell ref="AG39:AO39"/>
    <mergeCell ref="AP39:AX39"/>
    <mergeCell ref="AG40:AO40"/>
    <mergeCell ref="AP40:AX40"/>
  </mergeCells>
  <conditionalFormatting sqref="HY155:HY160 C254 C311 C280 JX69:JX104 EL20 EM20:HV21 C20:U21 W20:EK21 C10:C19">
    <cfRule type="cellIs" dxfId="812" priority="813" operator="equal">
      <formula>0</formula>
    </cfRule>
  </conditionalFormatting>
  <conditionalFormatting sqref="IB281:IB317 IB10:IB173">
    <cfRule type="cellIs" dxfId="811" priority="812" operator="equal">
      <formula>0</formula>
    </cfRule>
  </conditionalFormatting>
  <conditionalFormatting sqref="HY44">
    <cfRule type="expression" dxfId="810" priority="810">
      <formula>AND($HY$18&gt;0,BH44="бо")</formula>
    </cfRule>
    <cfRule type="expression" dxfId="809" priority="811">
      <formula>AND($HY$18=0,BH44="бо")</formula>
    </cfRule>
  </conditionalFormatting>
  <conditionalFormatting sqref="HY98">
    <cfRule type="expression" dxfId="808" priority="809">
      <formula>AND($HY$18=0,BH98="бо")</formula>
    </cfRule>
  </conditionalFormatting>
  <conditionalFormatting sqref="JR76">
    <cfRule type="expression" dxfId="807" priority="808">
      <formula>JD76&gt;1</formula>
    </cfRule>
  </conditionalFormatting>
  <conditionalFormatting sqref="HY99:HY106">
    <cfRule type="expression" dxfId="806" priority="807">
      <formula>AND($HY$18=0,BH99="бо")</formula>
    </cfRule>
  </conditionalFormatting>
  <conditionalFormatting sqref="HY56">
    <cfRule type="expression" dxfId="805" priority="805">
      <formula>AND($HY$18&gt;0,BH56="бо")</formula>
    </cfRule>
    <cfRule type="expression" dxfId="804" priority="806">
      <formula>AND($HY$18=0,BH56="бо")</formula>
    </cfRule>
  </conditionalFormatting>
  <conditionalFormatting sqref="HY45">
    <cfRule type="expression" dxfId="803" priority="803">
      <formula>AND($HY$18&gt;0,BH45="бо")</formula>
    </cfRule>
    <cfRule type="expression" dxfId="802" priority="804">
      <formula>AND($HY$18=0,BH45="бо")</formula>
    </cfRule>
  </conditionalFormatting>
  <conditionalFormatting sqref="HY46">
    <cfRule type="expression" dxfId="801" priority="801">
      <formula>AND($HY$18&gt;0,BH46="бо")</formula>
    </cfRule>
    <cfRule type="expression" dxfId="800" priority="802">
      <formula>AND($HY$18=0,BH46="бо")</formula>
    </cfRule>
  </conditionalFormatting>
  <conditionalFormatting sqref="HY47">
    <cfRule type="expression" dxfId="799" priority="799">
      <formula>AND($HY$18&gt;0,BH47="бо")</formula>
    </cfRule>
    <cfRule type="expression" dxfId="798" priority="800">
      <formula>AND($HY$18=0,BH47="бо")</formula>
    </cfRule>
  </conditionalFormatting>
  <conditionalFormatting sqref="HY48">
    <cfRule type="expression" dxfId="797" priority="797">
      <formula>AND($HY$18&gt;0,BH48="бо")</formula>
    </cfRule>
    <cfRule type="expression" dxfId="796" priority="798">
      <formula>AND($HY$18=0,BH48="бо")</formula>
    </cfRule>
  </conditionalFormatting>
  <conditionalFormatting sqref="HY49">
    <cfRule type="expression" dxfId="795" priority="795">
      <formula>AND($HY$18&gt;0,BH49="бо")</formula>
    </cfRule>
    <cfRule type="expression" dxfId="794" priority="796">
      <formula>AND($HY$18=0,BH49="бо")</formula>
    </cfRule>
  </conditionalFormatting>
  <conditionalFormatting sqref="HY50">
    <cfRule type="expression" dxfId="793" priority="793">
      <formula>AND($HY$18&gt;0,BH50="бо")</formula>
    </cfRule>
    <cfRule type="expression" dxfId="792" priority="794">
      <formula>AND($HY$18=0,BH50="бо")</formula>
    </cfRule>
  </conditionalFormatting>
  <conditionalFormatting sqref="HY51">
    <cfRule type="expression" dxfId="791" priority="791">
      <formula>AND($HY$18&gt;0,BH51="бо")</formula>
    </cfRule>
    <cfRule type="expression" dxfId="790" priority="792">
      <formula>AND($HY$18=0,BH51="бо")</formula>
    </cfRule>
  </conditionalFormatting>
  <conditionalFormatting sqref="HY52">
    <cfRule type="expression" dxfId="789" priority="789">
      <formula>AND($HY$18&gt;0,BH52="бо")</formula>
    </cfRule>
    <cfRule type="expression" dxfId="788" priority="790">
      <formula>AND($HY$18=0,BH52="бо")</formula>
    </cfRule>
  </conditionalFormatting>
  <conditionalFormatting sqref="HY53">
    <cfRule type="expression" dxfId="787" priority="787">
      <formula>AND($HY$18&gt;0,BH53="бо")</formula>
    </cfRule>
    <cfRule type="expression" dxfId="786" priority="788">
      <formula>AND($HY$18=0,BH53="бо")</formula>
    </cfRule>
  </conditionalFormatting>
  <conditionalFormatting sqref="HY54">
    <cfRule type="expression" dxfId="785" priority="785">
      <formula>AND($HY$18&gt;0,BH54="бо")</formula>
    </cfRule>
    <cfRule type="expression" dxfId="784" priority="786">
      <formula>AND($HY$18=0,BH54="бо")</formula>
    </cfRule>
  </conditionalFormatting>
  <conditionalFormatting sqref="HY55">
    <cfRule type="expression" dxfId="783" priority="783">
      <formula>AND($HY$18&gt;0,BH55="бо")</formula>
    </cfRule>
    <cfRule type="expression" dxfId="782" priority="784">
      <formula>AND($HY$18=0,BH55="бо")</formula>
    </cfRule>
  </conditionalFormatting>
  <conditionalFormatting sqref="HY146:HY149 HY312:HY317">
    <cfRule type="cellIs" dxfId="781" priority="782" operator="greaterThan">
      <formula>0</formula>
    </cfRule>
  </conditionalFormatting>
  <conditionalFormatting sqref="HY98">
    <cfRule type="expression" dxfId="780" priority="781">
      <formula>AND($HY$18=0,BH98="бо")</formula>
    </cfRule>
  </conditionalFormatting>
  <conditionalFormatting sqref="HY99:HY106">
    <cfRule type="expression" dxfId="779" priority="780">
      <formula>AND($HY$18=0,BH99="бо")</formula>
    </cfRule>
  </conditionalFormatting>
  <conditionalFormatting sqref="A44:B44 IB44:IC44">
    <cfRule type="expression" dxfId="778" priority="779">
      <formula>$CD$44="НОВИНКА!"</formula>
    </cfRule>
  </conditionalFormatting>
  <conditionalFormatting sqref="A45:B45 IB45:IC45">
    <cfRule type="expression" dxfId="777" priority="778">
      <formula>$CD$45="НОВИНКА!"</formula>
    </cfRule>
  </conditionalFormatting>
  <conditionalFormatting sqref="A46:B46 IB46:IC46">
    <cfRule type="expression" dxfId="776" priority="777">
      <formula>$CD$46="НОВИНКА!"</formula>
    </cfRule>
  </conditionalFormatting>
  <conditionalFormatting sqref="A47:B47 IB47:IC47">
    <cfRule type="expression" dxfId="775" priority="776">
      <formula>$CD$47="НОВИНКА!"</formula>
    </cfRule>
  </conditionalFormatting>
  <conditionalFormatting sqref="A48:B48 IB48:IC48 B49">
    <cfRule type="expression" dxfId="774" priority="775">
      <formula>$CD$48="НОВИНКА!"</formula>
    </cfRule>
  </conditionalFormatting>
  <conditionalFormatting sqref="A49:B49 IB49:IC49">
    <cfRule type="expression" dxfId="773" priority="774">
      <formula>$CD$49="НОВИНКА!"</formula>
    </cfRule>
  </conditionalFormatting>
  <conditionalFormatting sqref="A50:B50 IB50:IC50">
    <cfRule type="expression" dxfId="772" priority="773">
      <formula>$CD$50="НОВИНКА!"</formula>
    </cfRule>
  </conditionalFormatting>
  <conditionalFormatting sqref="A51:B51 IB51:IC51">
    <cfRule type="expression" dxfId="771" priority="772">
      <formula>$CD$51="НОВИНКА!"</formula>
    </cfRule>
  </conditionalFormatting>
  <conditionalFormatting sqref="A52:B52 IB52:IC52">
    <cfRule type="expression" dxfId="770" priority="771">
      <formula>$CD$52="НОВИНКА!"</formula>
    </cfRule>
  </conditionalFormatting>
  <conditionalFormatting sqref="A53:B53 IB53:IC53">
    <cfRule type="expression" dxfId="769" priority="770">
      <formula>$CD$53="НОВИНКА!"</formula>
    </cfRule>
  </conditionalFormatting>
  <conditionalFormatting sqref="A54:B54 IB54:IC54">
    <cfRule type="expression" dxfId="768" priority="769">
      <formula>$CD$54="НОВИНКА!"</formula>
    </cfRule>
  </conditionalFormatting>
  <conditionalFormatting sqref="A55:B55 IB55:IC55">
    <cfRule type="expression" dxfId="767" priority="768">
      <formula>$CD$55="НОВИНКА!"</formula>
    </cfRule>
  </conditionalFormatting>
  <conditionalFormatting sqref="A56:B56 IB56:IC56">
    <cfRule type="expression" dxfId="766" priority="767">
      <formula>$CD$56="НОВИНКА!"</formula>
    </cfRule>
  </conditionalFormatting>
  <conditionalFormatting sqref="A59:B59 IB59:IC59">
    <cfRule type="expression" dxfId="765" priority="766">
      <formula>$CD$59="НОВИНКА!"</formula>
    </cfRule>
  </conditionalFormatting>
  <conditionalFormatting sqref="A60:B60 IB60:IC60">
    <cfRule type="expression" dxfId="764" priority="765">
      <formula>$CD$60="НОВИНКА!"</formula>
    </cfRule>
  </conditionalFormatting>
  <conditionalFormatting sqref="A61:B61 IB61:IC61">
    <cfRule type="expression" dxfId="763" priority="764">
      <formula>$CD$61="НОВИНКА!"</formula>
    </cfRule>
  </conditionalFormatting>
  <conditionalFormatting sqref="A62:B62 IB62:IC62">
    <cfRule type="expression" dxfId="762" priority="763">
      <formula>$CD$62="НОВИНКА!"</formula>
    </cfRule>
  </conditionalFormatting>
  <conditionalFormatting sqref="A63:B63 IB63:IC63">
    <cfRule type="expression" dxfId="761" priority="762">
      <formula>$CD$63="НОВИНКА!"</formula>
    </cfRule>
  </conditionalFormatting>
  <conditionalFormatting sqref="A64:B64 IB64:IC64">
    <cfRule type="expression" dxfId="760" priority="761">
      <formula>$CD$64="НОВИНКА!"</formula>
    </cfRule>
  </conditionalFormatting>
  <conditionalFormatting sqref="A65:B65 IB65:IC65">
    <cfRule type="expression" dxfId="759" priority="760">
      <formula>$CD$65="НОВИНКА!"</formula>
    </cfRule>
  </conditionalFormatting>
  <conditionalFormatting sqref="A66:B66 IB66:IC66">
    <cfRule type="expression" dxfId="758" priority="759">
      <formula>$CD$66="НОВИНКА!"</formula>
    </cfRule>
  </conditionalFormatting>
  <conditionalFormatting sqref="A69:B69 IB69:IC69">
    <cfRule type="expression" dxfId="757" priority="758">
      <formula>$CD$69="НОВИНКА!"</formula>
    </cfRule>
  </conditionalFormatting>
  <conditionalFormatting sqref="A70:B70 IB70:IC70">
    <cfRule type="expression" dxfId="756" priority="757">
      <formula>$CD$70="НОВИНКА!"</formula>
    </cfRule>
  </conditionalFormatting>
  <conditionalFormatting sqref="A75:B75 IB75:IC75">
    <cfRule type="expression" dxfId="755" priority="756" stopIfTrue="1">
      <formula>$CD$75="НОВИНКА!"</formula>
    </cfRule>
  </conditionalFormatting>
  <conditionalFormatting sqref="A79:B79 IB79:IC79">
    <cfRule type="expression" dxfId="754" priority="755" stopIfTrue="1">
      <formula>$CD$79="НОВИНКА!"</formula>
    </cfRule>
  </conditionalFormatting>
  <conditionalFormatting sqref="A89:B89 IB89:IC89">
    <cfRule type="expression" dxfId="753" priority="754" stopIfTrue="1">
      <formula>$CD$89="НОВИНКА!"</formula>
    </cfRule>
  </conditionalFormatting>
  <conditionalFormatting sqref="A110:B110 IB110:IC110">
    <cfRule type="expression" dxfId="752" priority="753" stopIfTrue="1">
      <formula>$CD$110="НОВИНКА!"</formula>
    </cfRule>
  </conditionalFormatting>
  <conditionalFormatting sqref="A148:B149 A121:B121 A141:B143">
    <cfRule type="expression" dxfId="751" priority="752">
      <formula>NOW()&gt;$A$2</formula>
    </cfRule>
  </conditionalFormatting>
  <conditionalFormatting sqref="A71:B71 IB71:IC71">
    <cfRule type="expression" dxfId="750" priority="751">
      <formula>$CD$71="НОВИНКА!"</formula>
    </cfRule>
  </conditionalFormatting>
  <conditionalFormatting sqref="A72:B72 IB72:IC72">
    <cfRule type="expression" dxfId="749" priority="750">
      <formula>$CD$72="НОВИНКА!"</formula>
    </cfRule>
  </conditionalFormatting>
  <conditionalFormatting sqref="A73:B73 IB73:IC73">
    <cfRule type="expression" dxfId="748" priority="749">
      <formula>$CD$73="НОВИНКА!"</formula>
    </cfRule>
  </conditionalFormatting>
  <conditionalFormatting sqref="A74:B74 IB74:IC74">
    <cfRule type="expression" dxfId="747" priority="748">
      <formula>$CD$74="НОВИНКА!"</formula>
    </cfRule>
  </conditionalFormatting>
  <conditionalFormatting sqref="A76:B76 IB76:IC76">
    <cfRule type="expression" dxfId="746" priority="747">
      <formula>$CD$76="НОВИНКА!"</formula>
    </cfRule>
  </conditionalFormatting>
  <conditionalFormatting sqref="A77:B77 IB77:IC77">
    <cfRule type="expression" dxfId="745" priority="746">
      <formula>$CD$77="НОВИНКА!"</formula>
    </cfRule>
  </conditionalFormatting>
  <conditionalFormatting sqref="A78:B78 IB78:IC78">
    <cfRule type="expression" dxfId="744" priority="745">
      <formula>$CD$78="НОВИНКА!"</formula>
    </cfRule>
  </conditionalFormatting>
  <conditionalFormatting sqref="A80:B80 IB80:IC80">
    <cfRule type="expression" dxfId="743" priority="744">
      <formula>$CD$80="НОВИНКА!"</formula>
    </cfRule>
  </conditionalFormatting>
  <conditionalFormatting sqref="A81:B81 IB81:IC81">
    <cfRule type="expression" dxfId="742" priority="743">
      <formula>$CD$81="НОВИНКА!"</formula>
    </cfRule>
  </conditionalFormatting>
  <conditionalFormatting sqref="A82:B82 IB82:IC82">
    <cfRule type="expression" dxfId="741" priority="742">
      <formula>$CD$82="НОВИНКА!"</formula>
    </cfRule>
  </conditionalFormatting>
  <conditionalFormatting sqref="A83:B83 IB83:IC83">
    <cfRule type="expression" dxfId="740" priority="741">
      <formula>$CD$83="НОВИНКА!"</formula>
    </cfRule>
  </conditionalFormatting>
  <conditionalFormatting sqref="A86:B86 IB86:IC86">
    <cfRule type="expression" dxfId="739" priority="740">
      <formula>$CD$86="НОВИНКА!"</formula>
    </cfRule>
  </conditionalFormatting>
  <conditionalFormatting sqref="A87:B87 IB87:IC87">
    <cfRule type="expression" dxfId="738" priority="739">
      <formula>$CD$87="НОВИНКА!"</formula>
    </cfRule>
  </conditionalFormatting>
  <conditionalFormatting sqref="A88:B88 IB88:IC88">
    <cfRule type="expression" dxfId="737" priority="738">
      <formula>$CD$88="НОВИНКА!"</formula>
    </cfRule>
  </conditionalFormatting>
  <conditionalFormatting sqref="A90:B90 IB90:IC90">
    <cfRule type="expression" dxfId="736" priority="737">
      <formula>$CD$90="НОВИНКА!"</formula>
    </cfRule>
  </conditionalFormatting>
  <conditionalFormatting sqref="A91:B91 IB91:IC91">
    <cfRule type="expression" dxfId="735" priority="736">
      <formula>$CD$91="НОВИНКА!"</formula>
    </cfRule>
  </conditionalFormatting>
  <conditionalFormatting sqref="A92:B92 IB92:IC92">
    <cfRule type="expression" dxfId="734" priority="735">
      <formula>$CD$92="НОВИНКА!"</formula>
    </cfRule>
  </conditionalFormatting>
  <conditionalFormatting sqref="A93:B93 IB93:IC93">
    <cfRule type="expression" dxfId="733" priority="734">
      <formula>$CD$93="НОВИНКА!"</formula>
    </cfRule>
  </conditionalFormatting>
  <conditionalFormatting sqref="A94:B94 IB94:IC94">
    <cfRule type="expression" dxfId="732" priority="733">
      <formula>$CD$94="НОВИНКА!"</formula>
    </cfRule>
  </conditionalFormatting>
  <conditionalFormatting sqref="A95:B95 IB95:IC95">
    <cfRule type="expression" dxfId="731" priority="732">
      <formula>$CD$95="НОВИНКА!"</formula>
    </cfRule>
  </conditionalFormatting>
  <conditionalFormatting sqref="A98:B98 IB98:IC98">
    <cfRule type="expression" dxfId="730" priority="731">
      <formula>$CD$98="НОВИНКА!"</formula>
    </cfRule>
  </conditionalFormatting>
  <conditionalFormatting sqref="A99:B99 IB99:IC99">
    <cfRule type="expression" dxfId="729" priority="730">
      <formula>$CD$99="НОВИНКА!"</formula>
    </cfRule>
  </conditionalFormatting>
  <conditionalFormatting sqref="A100:B100 IB100:IC100">
    <cfRule type="expression" dxfId="728" priority="729">
      <formula>$CD$100="НОВИНКА!"</formula>
    </cfRule>
  </conditionalFormatting>
  <conditionalFormatting sqref="A101:B101 IB101:IC101">
    <cfRule type="expression" dxfId="727" priority="728">
      <formula>$CD$101="НОВИНКА!"</formula>
    </cfRule>
  </conditionalFormatting>
  <conditionalFormatting sqref="A102:B102 IB102:IC102">
    <cfRule type="expression" dxfId="726" priority="727">
      <formula>$CD$102="НОВИНКА!"</formula>
    </cfRule>
  </conditionalFormatting>
  <conditionalFormatting sqref="A103:B103 IB103:IC103">
    <cfRule type="expression" dxfId="725" priority="726">
      <formula>$CD$103="НОВИНКА!"</formula>
    </cfRule>
  </conditionalFormatting>
  <conditionalFormatting sqref="A104:B104 IB104:IC104">
    <cfRule type="expression" dxfId="724" priority="725">
      <formula>$CD$104="НОВИНКА!"</formula>
    </cfRule>
  </conditionalFormatting>
  <conditionalFormatting sqref="A105:B105 IB105:IC105">
    <cfRule type="expression" dxfId="723" priority="724">
      <formula>$CD$105="НОВИНКА!"</formula>
    </cfRule>
  </conditionalFormatting>
  <conditionalFormatting sqref="A106:B106 IB106:IC106">
    <cfRule type="expression" dxfId="722" priority="723">
      <formula>$CD$106="НОВИНКА!"</formula>
    </cfRule>
  </conditionalFormatting>
  <conditionalFormatting sqref="A109:B109 IB109:IC109">
    <cfRule type="expression" dxfId="721" priority="722">
      <formula>$CD$109="НОВИНКА!"</formula>
    </cfRule>
  </conditionalFormatting>
  <conditionalFormatting sqref="A111:B111 IB111:IC111">
    <cfRule type="expression" dxfId="720" priority="721">
      <formula>$CD$111="НОВИНКА!"</formula>
    </cfRule>
  </conditionalFormatting>
  <conditionalFormatting sqref="A112:B112 IB112:IC112">
    <cfRule type="expression" dxfId="719" priority="720">
      <formula>$CD$112="НОВИНКА!"</formula>
    </cfRule>
  </conditionalFormatting>
  <conditionalFormatting sqref="A113:B113 IB113:IC113">
    <cfRule type="expression" dxfId="718" priority="719">
      <formula>$CD$113="НОВИНКА!"</formula>
    </cfRule>
  </conditionalFormatting>
  <conditionalFormatting sqref="A114:B114 IB114:IC114 IB115:IB144">
    <cfRule type="expression" dxfId="717" priority="718">
      <formula>$CD$114="НОВИНКА!"</formula>
    </cfRule>
  </conditionalFormatting>
  <conditionalFormatting sqref="A115:B115 IB115:IC115">
    <cfRule type="expression" dxfId="716" priority="717">
      <formula>$CD$115="НОВИНКА!"</formula>
    </cfRule>
  </conditionalFormatting>
  <conditionalFormatting sqref="A116:B116 IB116:IC116">
    <cfRule type="expression" dxfId="715" priority="716">
      <formula>$CD$116="НОВИНКА!"</formula>
    </cfRule>
  </conditionalFormatting>
  <conditionalFormatting sqref="A117:B117 IB117:IC117">
    <cfRule type="expression" dxfId="714" priority="715">
      <formula>$CD$117="НОВИНКА!"</formula>
    </cfRule>
  </conditionalFormatting>
  <conditionalFormatting sqref="A118:B118 IB118:IC118">
    <cfRule type="expression" dxfId="713" priority="714">
      <formula>$CD$118="НОВИНКА!"</formula>
    </cfRule>
  </conditionalFormatting>
  <conditionalFormatting sqref="A119:B119 IB119:IC119">
    <cfRule type="expression" dxfId="712" priority="713">
      <formula>$CD$119="НОВИНКА!"</formula>
    </cfRule>
  </conditionalFormatting>
  <conditionalFormatting sqref="IB141:IC141 A141:B141">
    <cfRule type="expression" dxfId="711" priority="712">
      <formula>$CD$141="НОВИНКА!"</formula>
    </cfRule>
  </conditionalFormatting>
  <conditionalFormatting sqref="IB142:IC142 A142:B142">
    <cfRule type="expression" dxfId="710" priority="711">
      <formula>$CD$142="НОВИНКА!"</formula>
    </cfRule>
  </conditionalFormatting>
  <conditionalFormatting sqref="A143:B143 IB143:IC143">
    <cfRule type="expression" dxfId="709" priority="710">
      <formula>$CD$143="НОВИНКА!"</formula>
    </cfRule>
  </conditionalFormatting>
  <conditionalFormatting sqref="A146:B146 A281:B294 A312:B317">
    <cfRule type="expression" dxfId="708" priority="709">
      <formula>$CD$144="НОВИНКА!"</formula>
    </cfRule>
  </conditionalFormatting>
  <conditionalFormatting sqref="A147:B147">
    <cfRule type="expression" dxfId="707" priority="708">
      <formula>$CD$145="НОВИНКА!"</formula>
    </cfRule>
  </conditionalFormatting>
  <conditionalFormatting sqref="A148:B148 IB146:IC146 IC281">
    <cfRule type="expression" dxfId="706" priority="707">
      <formula>$CD$146="НОВИНКА!"</formula>
    </cfRule>
  </conditionalFormatting>
  <conditionalFormatting sqref="A149:B149 IB149:IC149">
    <cfRule type="expression" dxfId="705" priority="706">
      <formula>$CD$149="НОВИНКА!"</formula>
    </cfRule>
  </conditionalFormatting>
  <conditionalFormatting sqref="IB44">
    <cfRule type="expression" dxfId="704" priority="705">
      <formula>AND($HZ$44=0,$CD$44="НОВИНКА!")</formula>
    </cfRule>
  </conditionalFormatting>
  <conditionalFormatting sqref="IB46">
    <cfRule type="expression" dxfId="703" priority="704">
      <formula>AND($HZ$46=0,$CD$46="НОВИНКА!")</formula>
    </cfRule>
  </conditionalFormatting>
  <conditionalFormatting sqref="IB45">
    <cfRule type="expression" dxfId="702" priority="703">
      <formula>AND($HZ$45=0,$CD$45="НОВИНКА!")</formula>
    </cfRule>
  </conditionalFormatting>
  <conditionalFormatting sqref="IB47">
    <cfRule type="expression" dxfId="701" priority="702">
      <formula>AND($HZ$47=0,$CD$47="НОВИНКА!")</formula>
    </cfRule>
  </conditionalFormatting>
  <conditionalFormatting sqref="IB48">
    <cfRule type="expression" dxfId="700" priority="701">
      <formula>AND($HZ$48=0,$CD$48="НОВИНКА!")</formula>
    </cfRule>
  </conditionalFormatting>
  <conditionalFormatting sqref="IB49">
    <cfRule type="expression" dxfId="699" priority="700">
      <formula>AND($HZ$49=0,$CD$49="НОВИНКА!")</formula>
    </cfRule>
  </conditionalFormatting>
  <conditionalFormatting sqref="IB50">
    <cfRule type="expression" dxfId="698" priority="699">
      <formula>AND($HZ$50=0,$CD$50="НОВИНКА!")</formula>
    </cfRule>
  </conditionalFormatting>
  <conditionalFormatting sqref="IB51">
    <cfRule type="expression" dxfId="697" priority="698">
      <formula>AND($HZ$51=0,$CD$51="НОВИНКА!")</formula>
    </cfRule>
  </conditionalFormatting>
  <conditionalFormatting sqref="IB52">
    <cfRule type="expression" dxfId="696" priority="697">
      <formula>AND($HZ$52=0,$CD$52="НОВИНКА!")</formula>
    </cfRule>
  </conditionalFormatting>
  <conditionalFormatting sqref="IB53">
    <cfRule type="expression" dxfId="695" priority="696">
      <formula>AND($HZ$53=0,$CD$53="НОВИНКА!")</formula>
    </cfRule>
  </conditionalFormatting>
  <conditionalFormatting sqref="IB54">
    <cfRule type="expression" dxfId="694" priority="695">
      <formula>AND($HZ$54=0,$CD$54="НОВИНКА!")</formula>
    </cfRule>
  </conditionalFormatting>
  <conditionalFormatting sqref="IB55">
    <cfRule type="expression" dxfId="693" priority="694">
      <formula>AND($HZ$55=0,$CD$55="НОВИНКА!")</formula>
    </cfRule>
  </conditionalFormatting>
  <conditionalFormatting sqref="IB56">
    <cfRule type="expression" dxfId="692" priority="693">
      <formula>AND($HZ$56=0,$CD$56="НОВИНКА!")</formula>
    </cfRule>
  </conditionalFormatting>
  <conditionalFormatting sqref="IB59">
    <cfRule type="expression" dxfId="691" priority="692">
      <formula>AND($HZ$59=0,$CD$59="НОВИНКА!")</formula>
    </cfRule>
  </conditionalFormatting>
  <conditionalFormatting sqref="IB60">
    <cfRule type="expression" dxfId="690" priority="691">
      <formula>AND($HZ$60=0,$CD$60="НОВИНКА!")</formula>
    </cfRule>
  </conditionalFormatting>
  <conditionalFormatting sqref="IB61">
    <cfRule type="expression" dxfId="689" priority="690">
      <formula>AND($HZ$61=0,$CD$61="НОВИНКА!")</formula>
    </cfRule>
  </conditionalFormatting>
  <conditionalFormatting sqref="IB62">
    <cfRule type="expression" dxfId="688" priority="689">
      <formula>AND($HZ$62=0,$CD$62="НОВИНКА!")</formula>
    </cfRule>
  </conditionalFormatting>
  <conditionalFormatting sqref="IB63">
    <cfRule type="expression" dxfId="687" priority="688">
      <formula>AND($HZ$63=0,$CD$63="НОВИНКА!")</formula>
    </cfRule>
  </conditionalFormatting>
  <conditionalFormatting sqref="IB64">
    <cfRule type="expression" dxfId="686" priority="687">
      <formula>AND($HZ$64=0,$CD$64="НОВИНКА!")</formula>
    </cfRule>
  </conditionalFormatting>
  <conditionalFormatting sqref="IB65">
    <cfRule type="expression" dxfId="685" priority="686">
      <formula>AND($HZ$65=0,$CD$65="НОВИНКА!")</formula>
    </cfRule>
  </conditionalFormatting>
  <conditionalFormatting sqref="IB66">
    <cfRule type="expression" dxfId="684" priority="685">
      <formula>AND($HZ$66=0,$CD$66="НОВИНКА!")</formula>
    </cfRule>
  </conditionalFormatting>
  <conditionalFormatting sqref="IB69">
    <cfRule type="expression" dxfId="683" priority="684">
      <formula>AND($HZ$69=0,$CD$69="НОВИНКА!")</formula>
    </cfRule>
  </conditionalFormatting>
  <conditionalFormatting sqref="IB70">
    <cfRule type="expression" dxfId="682" priority="683">
      <formula>AND($HZ$70=0,$CD$70="НОВИНКА!")</formula>
    </cfRule>
  </conditionalFormatting>
  <conditionalFormatting sqref="IB71">
    <cfRule type="expression" dxfId="681" priority="682">
      <formula>AND($HZ$71=0,$CD$71="НОВИНКА!")</formula>
    </cfRule>
  </conditionalFormatting>
  <conditionalFormatting sqref="IB72">
    <cfRule type="expression" dxfId="680" priority="681">
      <formula>AND($HZ$72=0,$CD$72="НОВИНКА!")</formula>
    </cfRule>
  </conditionalFormatting>
  <conditionalFormatting sqref="IB73">
    <cfRule type="expression" dxfId="679" priority="680">
      <formula>AND($HZ$73=0,$CD$73="НОВИНКА!")</formula>
    </cfRule>
  </conditionalFormatting>
  <conditionalFormatting sqref="IB74">
    <cfRule type="expression" dxfId="678" priority="679">
      <formula>AND($HZ$74=0,$CD$74="НОВИНКА!")</formula>
    </cfRule>
  </conditionalFormatting>
  <conditionalFormatting sqref="IB75">
    <cfRule type="expression" dxfId="677" priority="678">
      <formula>AND($HZ$75=0,$CD$75="НОВИНКА!")</formula>
    </cfRule>
  </conditionalFormatting>
  <conditionalFormatting sqref="IB76">
    <cfRule type="expression" dxfId="676" priority="677">
      <formula>AND($HZ$76=0,$CD$76="НОВИНКА!")</formula>
    </cfRule>
  </conditionalFormatting>
  <conditionalFormatting sqref="IB77">
    <cfRule type="expression" dxfId="675" priority="676">
      <formula>AND($HZ$77=0,$CD$77="НОВИНКА!")</formula>
    </cfRule>
  </conditionalFormatting>
  <conditionalFormatting sqref="IB78">
    <cfRule type="expression" dxfId="674" priority="675">
      <formula>AND($HZ$78=0,$CD$78="НОВИНКА!")</formula>
    </cfRule>
  </conditionalFormatting>
  <conditionalFormatting sqref="IB79">
    <cfRule type="expression" dxfId="673" priority="674">
      <formula>AND($HZ$79=0,$CD$79="НОВИНКА!")</formula>
    </cfRule>
  </conditionalFormatting>
  <conditionalFormatting sqref="IB80">
    <cfRule type="expression" dxfId="672" priority="673">
      <formula>AND($HZ$80=0,$CD$80="НОВИНКА!")</formula>
    </cfRule>
  </conditionalFormatting>
  <conditionalFormatting sqref="IB81">
    <cfRule type="expression" dxfId="671" priority="672">
      <formula>AND($HZ$81=0,$CD$81="НОВИНКА!")</formula>
    </cfRule>
  </conditionalFormatting>
  <conditionalFormatting sqref="IB82">
    <cfRule type="expression" dxfId="670" priority="671">
      <formula>AND($HZ$82=0,$CD$82="НОВИНКА!")</formula>
    </cfRule>
  </conditionalFormatting>
  <conditionalFormatting sqref="IB83">
    <cfRule type="expression" dxfId="669" priority="670">
      <formula>AND($HZ$83=0,$CD$83="НОВИНКА!")</formula>
    </cfRule>
  </conditionalFormatting>
  <conditionalFormatting sqref="IB86">
    <cfRule type="expression" dxfId="668" priority="669">
      <formula>AND($HZ$86=0,$CD$86="НОВИНКА!")</formula>
    </cfRule>
  </conditionalFormatting>
  <conditionalFormatting sqref="IB87">
    <cfRule type="expression" dxfId="667" priority="668">
      <formula>AND($HZ87=0,$CD$87="НОВИНКА!")</formula>
    </cfRule>
  </conditionalFormatting>
  <conditionalFormatting sqref="IB88">
    <cfRule type="expression" dxfId="666" priority="667">
      <formula>AND($HZ$88=0,$CD$88="НОВИНКА!")</formula>
    </cfRule>
  </conditionalFormatting>
  <conditionalFormatting sqref="IB89">
    <cfRule type="expression" dxfId="665" priority="666">
      <formula>AND($HZ$89=0,$CD$89="НОВИНКА!")</formula>
    </cfRule>
  </conditionalFormatting>
  <conditionalFormatting sqref="IB90">
    <cfRule type="expression" dxfId="664" priority="665">
      <formula>AND($HZ$90=0,$CD$90="НОВИНКА!")</formula>
    </cfRule>
  </conditionalFormatting>
  <conditionalFormatting sqref="IB91">
    <cfRule type="expression" dxfId="663" priority="664">
      <formula>AND($HZ$94=0,$CD$91="НОВИНКА!")</formula>
    </cfRule>
  </conditionalFormatting>
  <conditionalFormatting sqref="IB92">
    <cfRule type="expression" dxfId="662" priority="663">
      <formula>AND($HZ$92=0,$CD$92="НОВИНКА!")</formula>
    </cfRule>
  </conditionalFormatting>
  <conditionalFormatting sqref="IB93">
    <cfRule type="expression" dxfId="661" priority="662">
      <formula>AND($HZ$93=0,$CD$93="НОВИНКА!")</formula>
    </cfRule>
  </conditionalFormatting>
  <conditionalFormatting sqref="IB94">
    <cfRule type="expression" dxfId="660" priority="661">
      <formula>AND($HZ$94=0,$CD$94="НОВИНКА!")</formula>
    </cfRule>
  </conditionalFormatting>
  <conditionalFormatting sqref="IB95">
    <cfRule type="expression" dxfId="659" priority="660">
      <formula>AND($HZ$95=0,$CD$95="НОВИНКА!")</formula>
    </cfRule>
  </conditionalFormatting>
  <conditionalFormatting sqref="IB98">
    <cfRule type="expression" dxfId="658" priority="659">
      <formula>AND($HZ$98=0,$CD$98="НОВИНКА!")</formula>
    </cfRule>
  </conditionalFormatting>
  <conditionalFormatting sqref="IB99">
    <cfRule type="expression" dxfId="657" priority="658">
      <formula>AND($HZ$99=0,$CD$99="НОВИНКА!")</formula>
    </cfRule>
  </conditionalFormatting>
  <conditionalFormatting sqref="IB100">
    <cfRule type="expression" dxfId="656" priority="657">
      <formula>AND($HZ$100=0,$CD$100="НОВИНКА!")</formula>
    </cfRule>
  </conditionalFormatting>
  <conditionalFormatting sqref="IB101">
    <cfRule type="expression" dxfId="655" priority="656">
      <formula>AND($HZ$101=0,$CD$101="НОВИНКА!")</formula>
    </cfRule>
  </conditionalFormatting>
  <conditionalFormatting sqref="IB102">
    <cfRule type="expression" dxfId="654" priority="655">
      <formula>AND($HZ$102=0,$CD$102="НОВИНКА!")</formula>
    </cfRule>
  </conditionalFormatting>
  <conditionalFormatting sqref="IB103">
    <cfRule type="expression" dxfId="653" priority="654">
      <formula>AND($HZ$103=0,$CD$103="НОВИНКА!")</formula>
    </cfRule>
  </conditionalFormatting>
  <conditionalFormatting sqref="IB104">
    <cfRule type="expression" dxfId="652" priority="653">
      <formula>AND($HZ$104=0,$CD$104="НОВИНКА!")</formula>
    </cfRule>
  </conditionalFormatting>
  <conditionalFormatting sqref="IB105">
    <cfRule type="expression" dxfId="651" priority="652">
      <formula>AND($HZ$105=0,$CD$105="НОВИНКА!")</formula>
    </cfRule>
  </conditionalFormatting>
  <conditionalFormatting sqref="IB106">
    <cfRule type="expression" dxfId="650" priority="651">
      <formula>AND($HZ$106=0,$CD$106="НОВИНКА!")</formula>
    </cfRule>
  </conditionalFormatting>
  <conditionalFormatting sqref="IB109">
    <cfRule type="expression" dxfId="649" priority="650">
      <formula>AND($HZ$109=0,$CD$109="НОВИНКА!")</formula>
    </cfRule>
  </conditionalFormatting>
  <conditionalFormatting sqref="IB110">
    <cfRule type="expression" dxfId="648" priority="649">
      <formula>AND($HZ$110=0,$CD$110="НОВИНКА!")</formula>
    </cfRule>
  </conditionalFormatting>
  <conditionalFormatting sqref="IB111">
    <cfRule type="expression" dxfId="647" priority="648">
      <formula>AND($HZ$111=0,$CD$111="НОВИНКА!")</formula>
    </cfRule>
  </conditionalFormatting>
  <conditionalFormatting sqref="IB112">
    <cfRule type="expression" dxfId="646" priority="647">
      <formula>AND($HZ$112=0,$CD$112="НОВИНКА!")</formula>
    </cfRule>
  </conditionalFormatting>
  <conditionalFormatting sqref="IB113">
    <cfRule type="expression" dxfId="645" priority="646">
      <formula>AND($HZ$113=0,$CD$113="НОВИНКА!")</formula>
    </cfRule>
  </conditionalFormatting>
  <conditionalFormatting sqref="IB114:IB144">
    <cfRule type="expression" dxfId="644" priority="645">
      <formula>AND($HZ$114=0,$CD$114="НОВИНКА!")</formula>
    </cfRule>
  </conditionalFormatting>
  <conditionalFormatting sqref="IB115">
    <cfRule type="expression" dxfId="643" priority="644">
      <formula>AND($HZ$115=0,$CD$115="НОВИНКА!")</formula>
    </cfRule>
  </conditionalFormatting>
  <conditionalFormatting sqref="IB116">
    <cfRule type="expression" dxfId="642" priority="643">
      <formula>AND($HZ$116=0,$CD$116="НОВИНКА!")</formula>
    </cfRule>
  </conditionalFormatting>
  <conditionalFormatting sqref="IB117">
    <cfRule type="expression" dxfId="641" priority="642">
      <formula>AND($HZ$117=0,$CD$117="НОВИНКА!")</formula>
    </cfRule>
  </conditionalFormatting>
  <conditionalFormatting sqref="IB118">
    <cfRule type="expression" dxfId="640" priority="641">
      <formula>AND($HZ$118=0,$CD$118="НОВИНКА!")</formula>
    </cfRule>
  </conditionalFormatting>
  <conditionalFormatting sqref="IB119">
    <cfRule type="expression" dxfId="639" priority="640">
      <formula>AND($HZ$119=0,$CD$119="НОВИНКА!")</formula>
    </cfRule>
  </conditionalFormatting>
  <conditionalFormatting sqref="IB122:IC122">
    <cfRule type="expression" dxfId="638" priority="639" stopIfTrue="1">
      <formula>$CD$122="НОВИНКА!"</formula>
    </cfRule>
  </conditionalFormatting>
  <conditionalFormatting sqref="IB122">
    <cfRule type="expression" dxfId="637" priority="638">
      <formula>AND($HZ$122=0,$CD$122="НОВИНКА!")</formula>
    </cfRule>
  </conditionalFormatting>
  <conditionalFormatting sqref="IB123:IC123">
    <cfRule type="expression" dxfId="636" priority="637" stopIfTrue="1">
      <formula>$CD$123="НОВИНКА!"</formula>
    </cfRule>
  </conditionalFormatting>
  <conditionalFormatting sqref="IB123">
    <cfRule type="expression" dxfId="635" priority="636">
      <formula>AND($HZ$123=0,$CD$123="НОВИНКА!")</formula>
    </cfRule>
  </conditionalFormatting>
  <conditionalFormatting sqref="IB124:IC124">
    <cfRule type="expression" dxfId="634" priority="635" stopIfTrue="1">
      <formula>$CD$124="НОВИНКА!"</formula>
    </cfRule>
  </conditionalFormatting>
  <conditionalFormatting sqref="IB124">
    <cfRule type="expression" dxfId="633" priority="634">
      <formula>AND($HZ$124=0,$CD$124="НОВИНКА!")</formula>
    </cfRule>
  </conditionalFormatting>
  <conditionalFormatting sqref="IB125:IC125">
    <cfRule type="expression" dxfId="632" priority="633" stopIfTrue="1">
      <formula>$CD$125="НОВИНКА!"</formula>
    </cfRule>
  </conditionalFormatting>
  <conditionalFormatting sqref="IB125">
    <cfRule type="expression" dxfId="631" priority="632">
      <formula>AND($HZ$125=0,$CD$125="НОВИНКА!")</formula>
    </cfRule>
  </conditionalFormatting>
  <conditionalFormatting sqref="IB126:IC126">
    <cfRule type="expression" dxfId="630" priority="631" stopIfTrue="1">
      <formula>$CD$126="НОВИНКА!"</formula>
    </cfRule>
  </conditionalFormatting>
  <conditionalFormatting sqref="IB126">
    <cfRule type="expression" dxfId="629" priority="630">
      <formula>AND($HZ$126=0,$CD$126="НОВИНКА!")</formula>
    </cfRule>
  </conditionalFormatting>
  <conditionalFormatting sqref="IB127:IC127">
    <cfRule type="expression" dxfId="628" priority="629" stopIfTrue="1">
      <formula>$CD$127="НОВИНКА!"</formula>
    </cfRule>
  </conditionalFormatting>
  <conditionalFormatting sqref="IB127">
    <cfRule type="expression" dxfId="627" priority="628">
      <formula>AND($HZ$127=0,$CD$127="НОВИНКА!")</formula>
    </cfRule>
  </conditionalFormatting>
  <conditionalFormatting sqref="IB128:IC128">
    <cfRule type="expression" dxfId="626" priority="627" stopIfTrue="1">
      <formula>$CD$128="НОВИНКА!"</formula>
    </cfRule>
  </conditionalFormatting>
  <conditionalFormatting sqref="IB128">
    <cfRule type="expression" dxfId="625" priority="626">
      <formula>AND($HZ$128=0,$CD$128="НОВИНКА!")</formula>
    </cfRule>
  </conditionalFormatting>
  <conditionalFormatting sqref="IB129:IC129">
    <cfRule type="expression" dxfId="624" priority="625" stopIfTrue="1">
      <formula>$CD$129="НОВИНКА!"</formula>
    </cfRule>
  </conditionalFormatting>
  <conditionalFormatting sqref="IB129">
    <cfRule type="expression" dxfId="623" priority="624">
      <formula>AND($HZ$129=0,$CD$129="НОВИНКА!")</formula>
    </cfRule>
  </conditionalFormatting>
  <conditionalFormatting sqref="IB130:IC130">
    <cfRule type="expression" dxfId="622" priority="623" stopIfTrue="1">
      <formula>$CD$130="НОВИНКА!"</formula>
    </cfRule>
  </conditionalFormatting>
  <conditionalFormatting sqref="IB130">
    <cfRule type="expression" dxfId="621" priority="622">
      <formula>AND($HZ$130=0,$CD$130="НОВИНКА!")</formula>
    </cfRule>
  </conditionalFormatting>
  <conditionalFormatting sqref="IB131:IC131">
    <cfRule type="expression" dxfId="620" priority="621" stopIfTrue="1">
      <formula>$CD$131="НОВИНКА!"</formula>
    </cfRule>
  </conditionalFormatting>
  <conditionalFormatting sqref="IB131">
    <cfRule type="expression" dxfId="619" priority="620">
      <formula>AND($HZ$131=0,$CD$131="НОВИНКА!")</formula>
    </cfRule>
  </conditionalFormatting>
  <conditionalFormatting sqref="IB132:IC132">
    <cfRule type="expression" dxfId="618" priority="619" stopIfTrue="1">
      <formula>$CD$132="НОВИНКА!"</formula>
    </cfRule>
  </conditionalFormatting>
  <conditionalFormatting sqref="IB132">
    <cfRule type="expression" dxfId="617" priority="618">
      <formula>AND($HZ$132=0,$CD$132="НОВИНКА!")</formula>
    </cfRule>
  </conditionalFormatting>
  <conditionalFormatting sqref="IB133:IC133">
    <cfRule type="expression" dxfId="616" priority="617" stopIfTrue="1">
      <formula>$CD$133="НОВИНКА!"</formula>
    </cfRule>
  </conditionalFormatting>
  <conditionalFormatting sqref="IB133">
    <cfRule type="expression" dxfId="615" priority="616">
      <formula>AND($HZ$133=0,$CD$133="НОВИНКА!")</formula>
    </cfRule>
  </conditionalFormatting>
  <conditionalFormatting sqref="IB134:IC134">
    <cfRule type="expression" dxfId="614" priority="615" stopIfTrue="1">
      <formula>$CD$134="НОВИНКА!"</formula>
    </cfRule>
  </conditionalFormatting>
  <conditionalFormatting sqref="IB134">
    <cfRule type="expression" dxfId="613" priority="614">
      <formula>AND($HZ$134=0,$CD$134="НОВИНКА!")</formula>
    </cfRule>
  </conditionalFormatting>
  <conditionalFormatting sqref="IB135:IC135">
    <cfRule type="expression" dxfId="612" priority="613" stopIfTrue="1">
      <formula>$CD$135="НОВИНКА!"</formula>
    </cfRule>
  </conditionalFormatting>
  <conditionalFormatting sqref="IB135">
    <cfRule type="expression" dxfId="611" priority="612">
      <formula>AND($HZ$135=0,$CD$135="НОВИНКА!")</formula>
    </cfRule>
  </conditionalFormatting>
  <conditionalFormatting sqref="IB136:IC138">
    <cfRule type="expression" dxfId="610" priority="611" stopIfTrue="1">
      <formula>$CD$136="НОВИНКА!"</formula>
    </cfRule>
  </conditionalFormatting>
  <conditionalFormatting sqref="IB136:IB138">
    <cfRule type="expression" dxfId="609" priority="610">
      <formula>AND($HZ$136=0,$CD$136="НОВИНКА!")</formula>
    </cfRule>
  </conditionalFormatting>
  <conditionalFormatting sqref="IB139:IC139">
    <cfRule type="expression" dxfId="608" priority="609" stopIfTrue="1">
      <formula>$CD$139="НОВИНКА!"</formula>
    </cfRule>
  </conditionalFormatting>
  <conditionalFormatting sqref="IB139">
    <cfRule type="expression" dxfId="607" priority="608">
      <formula>AND($HZ$139=0,$CD$139="НОВИНКА!")</formula>
    </cfRule>
  </conditionalFormatting>
  <conditionalFormatting sqref="IB140:IC140">
    <cfRule type="expression" dxfId="606" priority="607" stopIfTrue="1">
      <formula>$CD$140="НОВИНКА!"</formula>
    </cfRule>
  </conditionalFormatting>
  <conditionalFormatting sqref="IB140">
    <cfRule type="expression" dxfId="605" priority="606">
      <formula>AND($HZ$140=0,$CD$140="НОВИНКА!")</formula>
    </cfRule>
  </conditionalFormatting>
  <conditionalFormatting sqref="IB141">
    <cfRule type="expression" dxfId="604" priority="605">
      <formula>AND($HZ$141=0,$CD$141="НОВИНКА!")</formula>
    </cfRule>
  </conditionalFormatting>
  <conditionalFormatting sqref="IB142">
    <cfRule type="expression" dxfId="603" priority="604">
      <formula>AND($HZ$142=0,$CD$142="НОВИНКА!")</formula>
    </cfRule>
  </conditionalFormatting>
  <conditionalFormatting sqref="IB143">
    <cfRule type="expression" dxfId="602" priority="603">
      <formula>AND($HZ$143=0,$CD$143="НОВИНКА!")</formula>
    </cfRule>
  </conditionalFormatting>
  <conditionalFormatting sqref="IB146">
    <cfRule type="expression" dxfId="601" priority="602">
      <formula>AND($HZ$146=0,$CD$146="НОВИНКА!")</formula>
    </cfRule>
  </conditionalFormatting>
  <conditionalFormatting sqref="IB147:IC147">
    <cfRule type="expression" dxfId="600" priority="601" stopIfTrue="1">
      <formula>$CD$147="НОВИНКА!"</formula>
    </cfRule>
  </conditionalFormatting>
  <conditionalFormatting sqref="IB147">
    <cfRule type="expression" dxfId="599" priority="600">
      <formula>AND($HZ$147=0,$CD$147="НОВИНКА!")</formula>
    </cfRule>
  </conditionalFormatting>
  <conditionalFormatting sqref="IB148:IC148">
    <cfRule type="expression" dxfId="598" priority="599" stopIfTrue="1">
      <formula>$CD$148="НОВИНКА!"</formula>
    </cfRule>
  </conditionalFormatting>
  <conditionalFormatting sqref="IB148">
    <cfRule type="expression" dxfId="597" priority="598">
      <formula>AND($HZ$148=0,$CD$148="НОВИНКА!")</formula>
    </cfRule>
  </conditionalFormatting>
  <conditionalFormatting sqref="IB149">
    <cfRule type="expression" dxfId="596" priority="597">
      <formula>AND($HZ$149=0,$CD$149="НОВИНКА!")</formula>
    </cfRule>
  </conditionalFormatting>
  <conditionalFormatting sqref="HY59">
    <cfRule type="expression" dxfId="595" priority="595">
      <formula>AND($HY$18&gt;0,BH59="бо")</formula>
    </cfRule>
    <cfRule type="expression" dxfId="594" priority="596">
      <formula>AND($HY$18=0,BH59="бо")</formula>
    </cfRule>
  </conditionalFormatting>
  <conditionalFormatting sqref="HY60">
    <cfRule type="expression" dxfId="593" priority="593">
      <formula>AND($HY$18&gt;0,BH60="бо")</formula>
    </cfRule>
    <cfRule type="expression" dxfId="592" priority="594">
      <formula>AND($HY$18=0,BH60="бо")</formula>
    </cfRule>
  </conditionalFormatting>
  <conditionalFormatting sqref="HY61">
    <cfRule type="expression" dxfId="591" priority="591">
      <formula>AND($HY$18&gt;0,BH61="бо")</formula>
    </cfRule>
    <cfRule type="expression" dxfId="590" priority="592">
      <formula>AND($HY$18=0,BH61="бо")</formula>
    </cfRule>
  </conditionalFormatting>
  <conditionalFormatting sqref="HY62">
    <cfRule type="expression" dxfId="589" priority="589">
      <formula>AND($HY$18&gt;0,BH62="бо")</formula>
    </cfRule>
    <cfRule type="expression" dxfId="588" priority="590">
      <formula>AND($HY$18=0,BH62="бо")</formula>
    </cfRule>
  </conditionalFormatting>
  <conditionalFormatting sqref="HY63">
    <cfRule type="expression" dxfId="587" priority="587">
      <formula>AND($HY$18&gt;0,BH63="бо")</formula>
    </cfRule>
    <cfRule type="expression" dxfId="586" priority="588">
      <formula>AND($HY$18=0,BH63="бо")</formula>
    </cfRule>
  </conditionalFormatting>
  <conditionalFormatting sqref="HY64">
    <cfRule type="expression" dxfId="585" priority="585">
      <formula>AND($HY$18&gt;0,BH64="бо")</formula>
    </cfRule>
    <cfRule type="expression" dxfId="584" priority="586">
      <formula>AND($HY$18=0,BH64="бо")</formula>
    </cfRule>
  </conditionalFormatting>
  <conditionalFormatting sqref="HY65">
    <cfRule type="expression" dxfId="583" priority="583">
      <formula>AND($HY$18&gt;0,BH65="бо")</formula>
    </cfRule>
    <cfRule type="expression" dxfId="582" priority="584">
      <formula>AND($HY$18=0,BH65="бо")</formula>
    </cfRule>
  </conditionalFormatting>
  <conditionalFormatting sqref="HY66">
    <cfRule type="expression" dxfId="581" priority="581">
      <formula>AND($HY$18&gt;0,BH66="бо")</formula>
    </cfRule>
    <cfRule type="expression" dxfId="580" priority="582">
      <formula>AND($HY$18=0,BH66="бо")</formula>
    </cfRule>
  </conditionalFormatting>
  <conditionalFormatting sqref="HY69">
    <cfRule type="expression" dxfId="579" priority="579">
      <formula>AND($HY$18&gt;0,BH69="бо")</formula>
    </cfRule>
    <cfRule type="expression" dxfId="578" priority="580">
      <formula>AND($HY$18=0,BH69="бо")</formula>
    </cfRule>
  </conditionalFormatting>
  <conditionalFormatting sqref="HY70">
    <cfRule type="expression" dxfId="577" priority="577">
      <formula>AND($HY$18&gt;0,BH70="бо")</formula>
    </cfRule>
    <cfRule type="expression" dxfId="576" priority="578">
      <formula>AND($HY$18=0,BH70="бо")</formula>
    </cfRule>
  </conditionalFormatting>
  <conditionalFormatting sqref="HY71">
    <cfRule type="expression" dxfId="575" priority="575">
      <formula>AND($HY$18&gt;0,BH71="бо")</formula>
    </cfRule>
    <cfRule type="expression" dxfId="574" priority="576">
      <formula>AND($HY$18=0,BH71="бо")</formula>
    </cfRule>
  </conditionalFormatting>
  <conditionalFormatting sqref="HY72">
    <cfRule type="expression" dxfId="573" priority="573">
      <formula>AND($HY$18&gt;0,BH72="бо")</formula>
    </cfRule>
    <cfRule type="expression" dxfId="572" priority="574">
      <formula>AND($HY$18=0,BH72="бо")</formula>
    </cfRule>
  </conditionalFormatting>
  <conditionalFormatting sqref="HY73">
    <cfRule type="expression" dxfId="571" priority="571">
      <formula>AND($HY$18&gt;0,BH73="бо")</formula>
    </cfRule>
    <cfRule type="expression" dxfId="570" priority="572">
      <formula>AND($HY$18=0,BH73="бо")</formula>
    </cfRule>
  </conditionalFormatting>
  <conditionalFormatting sqref="HY74">
    <cfRule type="expression" dxfId="569" priority="569">
      <formula>AND($HY$18&gt;0,BH74="бо")</formula>
    </cfRule>
    <cfRule type="expression" dxfId="568" priority="570">
      <formula>AND($HY$18=0,BH74="бо")</formula>
    </cfRule>
  </conditionalFormatting>
  <conditionalFormatting sqref="HY75">
    <cfRule type="expression" dxfId="567" priority="567">
      <formula>AND($HY$18&gt;0,BH75="бо")</formula>
    </cfRule>
    <cfRule type="expression" dxfId="566" priority="568">
      <formula>AND($HY$18=0,BH75="бо")</formula>
    </cfRule>
  </conditionalFormatting>
  <conditionalFormatting sqref="HY76">
    <cfRule type="expression" dxfId="565" priority="565">
      <formula>AND($HY$18&gt;0,BH76="бо")</formula>
    </cfRule>
    <cfRule type="expression" dxfId="564" priority="566">
      <formula>AND($HY$18=0,BH76="бо")</formula>
    </cfRule>
  </conditionalFormatting>
  <conditionalFormatting sqref="HY77">
    <cfRule type="expression" dxfId="563" priority="563">
      <formula>AND($HY$18&gt;0,BH77="бо")</formula>
    </cfRule>
    <cfRule type="expression" dxfId="562" priority="564">
      <formula>AND($HY$18=0,BH77="бо")</formula>
    </cfRule>
  </conditionalFormatting>
  <conditionalFormatting sqref="HY78">
    <cfRule type="expression" dxfId="561" priority="561">
      <formula>AND($HY$18&gt;0,BH78="бо")</formula>
    </cfRule>
    <cfRule type="expression" dxfId="560" priority="562">
      <formula>AND($HY$18=0,BH78="бо")</formula>
    </cfRule>
  </conditionalFormatting>
  <conditionalFormatting sqref="HY79">
    <cfRule type="expression" dxfId="559" priority="559">
      <formula>AND($HY$18&gt;0,BH79="бо")</formula>
    </cfRule>
    <cfRule type="expression" dxfId="558" priority="560">
      <formula>AND($HY$18=0,BH79="бо")</formula>
    </cfRule>
  </conditionalFormatting>
  <conditionalFormatting sqref="HY80">
    <cfRule type="expression" dxfId="557" priority="557">
      <formula>AND($HY$18&gt;0,BH80="бо")</formula>
    </cfRule>
    <cfRule type="expression" dxfId="556" priority="558">
      <formula>AND($HY$18=0,BH80="бо")</formula>
    </cfRule>
  </conditionalFormatting>
  <conditionalFormatting sqref="HY81">
    <cfRule type="expression" dxfId="555" priority="555">
      <formula>AND($HY$18&gt;0,BH81="бо")</formula>
    </cfRule>
    <cfRule type="expression" dxfId="554" priority="556">
      <formula>AND($HY$18=0,BH81="бо")</formula>
    </cfRule>
  </conditionalFormatting>
  <conditionalFormatting sqref="HY82">
    <cfRule type="expression" dxfId="553" priority="553">
      <formula>AND($HY$18&gt;0,BH82="бо")</formula>
    </cfRule>
    <cfRule type="expression" dxfId="552" priority="554">
      <formula>AND($HY$18=0,BH82="бо")</formula>
    </cfRule>
  </conditionalFormatting>
  <conditionalFormatting sqref="HY83">
    <cfRule type="expression" dxfId="551" priority="551">
      <formula>AND($HY$18&gt;0,BH83="бо")</formula>
    </cfRule>
    <cfRule type="expression" dxfId="550" priority="552">
      <formula>AND($HY$18=0,BH83="бо")</formula>
    </cfRule>
  </conditionalFormatting>
  <conditionalFormatting sqref="HY86">
    <cfRule type="expression" dxfId="549" priority="549">
      <formula>AND($HY$18&gt;0,BH86="бо")</formula>
    </cfRule>
    <cfRule type="expression" dxfId="548" priority="550">
      <formula>AND($HY$18=0,BH86="бо")</formula>
    </cfRule>
  </conditionalFormatting>
  <conditionalFormatting sqref="HY87">
    <cfRule type="expression" dxfId="547" priority="547">
      <formula>AND($HY$18&gt;0,BH87="бо")</formula>
    </cfRule>
    <cfRule type="expression" dxfId="546" priority="548">
      <formula>AND($HY$18=0,BH87="бо")</formula>
    </cfRule>
  </conditionalFormatting>
  <conditionalFormatting sqref="HY88">
    <cfRule type="expression" dxfId="545" priority="545">
      <formula>AND($HY$18&gt;0,BH88="бо")</formula>
    </cfRule>
    <cfRule type="expression" dxfId="544" priority="546">
      <formula>AND($HY$18=0,BH88="бо")</formula>
    </cfRule>
  </conditionalFormatting>
  <conditionalFormatting sqref="HY89">
    <cfRule type="expression" dxfId="543" priority="543">
      <formula>AND($HY$18&gt;0,BH89="бо")</formula>
    </cfRule>
    <cfRule type="expression" dxfId="542" priority="544">
      <formula>AND($HY$18=0,BH89="бо")</formula>
    </cfRule>
  </conditionalFormatting>
  <conditionalFormatting sqref="HY90">
    <cfRule type="expression" dxfId="541" priority="541">
      <formula>AND($HY$18&gt;0,BH90="бо")</formula>
    </cfRule>
    <cfRule type="expression" dxfId="540" priority="542">
      <formula>AND($HY$18=0,BH90="бо")</formula>
    </cfRule>
  </conditionalFormatting>
  <conditionalFormatting sqref="HY91">
    <cfRule type="expression" dxfId="539" priority="539">
      <formula>AND($HY$18&gt;0,BH91="бо")</formula>
    </cfRule>
    <cfRule type="expression" dxfId="538" priority="540">
      <formula>AND($HY$18=0,BH91="бо")</formula>
    </cfRule>
  </conditionalFormatting>
  <conditionalFormatting sqref="HY92">
    <cfRule type="expression" dxfId="537" priority="537">
      <formula>AND($HY$18&gt;0,BH92="бо")</formula>
    </cfRule>
    <cfRule type="expression" dxfId="536" priority="538">
      <formula>AND($HY$18=0,BH92="бо")</formula>
    </cfRule>
  </conditionalFormatting>
  <conditionalFormatting sqref="HY93">
    <cfRule type="expression" dxfId="535" priority="535">
      <formula>AND($HY$18&gt;0,BH93="бо")</formula>
    </cfRule>
    <cfRule type="expression" dxfId="534" priority="536">
      <formula>AND($HY$18=0,BH93="бо")</formula>
    </cfRule>
  </conditionalFormatting>
  <conditionalFormatting sqref="HY94">
    <cfRule type="expression" dxfId="533" priority="533">
      <formula>AND($HY$18&gt;0,BH94="бо")</formula>
    </cfRule>
    <cfRule type="expression" dxfId="532" priority="534">
      <formula>AND($HY$18=0,BH94="бо")</formula>
    </cfRule>
  </conditionalFormatting>
  <conditionalFormatting sqref="HY95">
    <cfRule type="expression" dxfId="531" priority="531">
      <formula>AND($HY$18&gt;0,BH95="бо")</formula>
    </cfRule>
    <cfRule type="expression" dxfId="530" priority="532">
      <formula>AND($HY$18=0,BH95="бо")</formula>
    </cfRule>
  </conditionalFormatting>
  <conditionalFormatting sqref="HY98">
    <cfRule type="expression" dxfId="529" priority="529">
      <formula>AND($HY$18&gt;0,BH98="бо")</formula>
    </cfRule>
    <cfRule type="expression" dxfId="528" priority="530">
      <formula>AND($HY$18=0,BH98="бо")</formula>
    </cfRule>
  </conditionalFormatting>
  <conditionalFormatting sqref="HY99">
    <cfRule type="expression" dxfId="527" priority="527">
      <formula>AND($HY$18&gt;0,BH99="бо")</formula>
    </cfRule>
    <cfRule type="expression" dxfId="526" priority="528">
      <formula>AND($HY$18=0,BH99="бо")</formula>
    </cfRule>
  </conditionalFormatting>
  <conditionalFormatting sqref="HY100">
    <cfRule type="expression" dxfId="525" priority="525">
      <formula>AND($HY$18&gt;0,BH100="бо")</formula>
    </cfRule>
    <cfRule type="expression" dxfId="524" priority="526">
      <formula>AND($HY$18=0,BH100="бо")</formula>
    </cfRule>
  </conditionalFormatting>
  <conditionalFormatting sqref="HY101">
    <cfRule type="expression" dxfId="523" priority="523">
      <formula>AND($HY$18&gt;0,BH101="бо")</formula>
    </cfRule>
    <cfRule type="expression" dxfId="522" priority="524">
      <formula>AND($HY$18=0,BH101="бо")</formula>
    </cfRule>
  </conditionalFormatting>
  <conditionalFormatting sqref="HY102">
    <cfRule type="expression" dxfId="521" priority="521">
      <formula>AND($HY$18&gt;0,BH102="бо")</formula>
    </cfRule>
    <cfRule type="expression" dxfId="520" priority="522">
      <formula>AND($HY$18=0,BH102="бо")</formula>
    </cfRule>
  </conditionalFormatting>
  <conditionalFormatting sqref="HY103">
    <cfRule type="expression" dxfId="519" priority="519">
      <formula>AND($HY$18&gt;0,BH103="бо")</formula>
    </cfRule>
    <cfRule type="expression" dxfId="518" priority="520">
      <formula>AND($HY$18=0,BH103="бо")</formula>
    </cfRule>
  </conditionalFormatting>
  <conditionalFormatting sqref="HY104">
    <cfRule type="expression" dxfId="517" priority="517">
      <formula>AND($HY$18&gt;0,BH104="бо")</formula>
    </cfRule>
    <cfRule type="expression" dxfId="516" priority="518">
      <formula>AND($HY$18=0,BH104="бо")</formula>
    </cfRule>
  </conditionalFormatting>
  <conditionalFormatting sqref="HY105">
    <cfRule type="expression" dxfId="515" priority="515">
      <formula>AND($HY$18&gt;0,BH105="бо")</formula>
    </cfRule>
    <cfRule type="expression" dxfId="514" priority="516">
      <formula>AND($HY$18=0,BH105="бо")</formula>
    </cfRule>
  </conditionalFormatting>
  <conditionalFormatting sqref="HY106">
    <cfRule type="expression" dxfId="513" priority="513">
      <formula>AND($HY$18&gt;0,BH106="бо")</formula>
    </cfRule>
    <cfRule type="expression" dxfId="512" priority="514">
      <formula>AND($HY$18=0,BH106="бо")</formula>
    </cfRule>
  </conditionalFormatting>
  <conditionalFormatting sqref="JX69:JX104">
    <cfRule type="cellIs" dxfId="511" priority="512" operator="equal">
      <formula>0</formula>
    </cfRule>
  </conditionalFormatting>
  <conditionalFormatting sqref="IB281:IB317 IB10:IB173">
    <cfRule type="cellIs" dxfId="510" priority="511" operator="equal">
      <formula>0</formula>
    </cfRule>
  </conditionalFormatting>
  <conditionalFormatting sqref="JR76">
    <cfRule type="expression" dxfId="509" priority="510">
      <formula>JD76=0</formula>
    </cfRule>
  </conditionalFormatting>
  <conditionalFormatting sqref="IB44:IC44">
    <cfRule type="expression" dxfId="508" priority="509">
      <formula>$CD$44="НОВИНКА!"</formula>
    </cfRule>
  </conditionalFormatting>
  <conditionalFormatting sqref="IB45:IC45">
    <cfRule type="expression" dxfId="507" priority="508">
      <formula>$CD$45="НОВИНКА!"</formula>
    </cfRule>
  </conditionalFormatting>
  <conditionalFormatting sqref="IB46:IC46">
    <cfRule type="expression" dxfId="506" priority="507">
      <formula>$CD$46="НОВИНКА!"</formula>
    </cfRule>
  </conditionalFormatting>
  <conditionalFormatting sqref="IB47:IC47">
    <cfRule type="expression" dxfId="505" priority="506">
      <formula>$CD$47="НОВИНКА!"</formula>
    </cfRule>
  </conditionalFormatting>
  <conditionalFormatting sqref="IB48:IC48">
    <cfRule type="expression" dxfId="504" priority="505">
      <formula>$CD$48="НОВИНКА!"</formula>
    </cfRule>
  </conditionalFormatting>
  <conditionalFormatting sqref="IB49:IC49">
    <cfRule type="expression" dxfId="503" priority="504">
      <formula>$CD$49="НОВИНКА!"</formula>
    </cfRule>
  </conditionalFormatting>
  <conditionalFormatting sqref="IB50:IC50">
    <cfRule type="expression" dxfId="502" priority="503">
      <formula>$CD$50="НОВИНКА!"</formula>
    </cfRule>
  </conditionalFormatting>
  <conditionalFormatting sqref="IB51:IC51">
    <cfRule type="expression" dxfId="501" priority="502">
      <formula>$CD$51="НОВИНКА!"</formula>
    </cfRule>
  </conditionalFormatting>
  <conditionalFormatting sqref="IB52:IC52">
    <cfRule type="expression" dxfId="500" priority="501">
      <formula>$CD$52="НОВИНКА!"</formula>
    </cfRule>
  </conditionalFormatting>
  <conditionalFormatting sqref="IB53:IC53">
    <cfRule type="expression" dxfId="499" priority="500">
      <formula>$CD$53="НОВИНКА!"</formula>
    </cfRule>
  </conditionalFormatting>
  <conditionalFormatting sqref="IB54:IC54">
    <cfRule type="expression" dxfId="498" priority="499">
      <formula>$CD$54="НОВИНКА!"</formula>
    </cfRule>
  </conditionalFormatting>
  <conditionalFormatting sqref="IB55:IC55">
    <cfRule type="expression" dxfId="497" priority="498">
      <formula>$CD$55="НОВИНКА!"</formula>
    </cfRule>
  </conditionalFormatting>
  <conditionalFormatting sqref="IB56:IC56">
    <cfRule type="expression" dxfId="496" priority="497">
      <formula>$CD$56="НОВИНКА!"</formula>
    </cfRule>
  </conditionalFormatting>
  <conditionalFormatting sqref="IB59:IC59">
    <cfRule type="expression" dxfId="495" priority="496">
      <formula>$CD$59="НОВИНКА!"</formula>
    </cfRule>
  </conditionalFormatting>
  <conditionalFormatting sqref="IB60:IC60">
    <cfRule type="expression" dxfId="494" priority="495">
      <formula>$CD$60="НОВИНКА!"</formula>
    </cfRule>
  </conditionalFormatting>
  <conditionalFormatting sqref="IB61:IC61">
    <cfRule type="expression" dxfId="493" priority="494">
      <formula>$CD$61="НОВИНКА!"</formula>
    </cfRule>
  </conditionalFormatting>
  <conditionalFormatting sqref="IB62:IC62">
    <cfRule type="expression" dxfId="492" priority="493">
      <formula>$CD$62="НОВИНКА!"</formula>
    </cfRule>
  </conditionalFormatting>
  <conditionalFormatting sqref="IB63:IC63">
    <cfRule type="expression" dxfId="491" priority="492">
      <formula>$CD$63="НОВИНКА!"</formula>
    </cfRule>
  </conditionalFormatting>
  <conditionalFormatting sqref="IB64:IC64">
    <cfRule type="expression" dxfId="490" priority="491">
      <formula>$CD$64="НОВИНКА!"</formula>
    </cfRule>
  </conditionalFormatting>
  <conditionalFormatting sqref="IB65:IC65">
    <cfRule type="expression" dxfId="489" priority="490">
      <formula>$CD$65="НОВИНКА!"</formula>
    </cfRule>
  </conditionalFormatting>
  <conditionalFormatting sqref="IB66:IC66">
    <cfRule type="expression" dxfId="488" priority="489">
      <formula>$CD$66="НОВИНКА!"</formula>
    </cfRule>
  </conditionalFormatting>
  <conditionalFormatting sqref="IB69:IC69">
    <cfRule type="expression" dxfId="487" priority="488">
      <formula>$CD$69="НОВИНКА!"</formula>
    </cfRule>
  </conditionalFormatting>
  <conditionalFormatting sqref="IB70:IC70">
    <cfRule type="expression" dxfId="486" priority="487">
      <formula>$CD$70="НОВИНКА!"</formula>
    </cfRule>
  </conditionalFormatting>
  <conditionalFormatting sqref="IB75:IC75">
    <cfRule type="expression" dxfId="485" priority="486" stopIfTrue="1">
      <formula>$CD$75="НОВИНКА!"</formula>
    </cfRule>
  </conditionalFormatting>
  <conditionalFormatting sqref="IB79:IC79">
    <cfRule type="expression" dxfId="484" priority="485" stopIfTrue="1">
      <formula>$CD$79="НОВИНКА!"</formula>
    </cfRule>
  </conditionalFormatting>
  <conditionalFormatting sqref="IB89:IC89">
    <cfRule type="expression" dxfId="483" priority="484" stopIfTrue="1">
      <formula>$CD$89="НОВИНКА!"</formula>
    </cfRule>
  </conditionalFormatting>
  <conditionalFormatting sqref="IB110:IC110">
    <cfRule type="expression" dxfId="482" priority="483" stopIfTrue="1">
      <formula>$CD$110="НОВИНКА!"</formula>
    </cfRule>
  </conditionalFormatting>
  <conditionalFormatting sqref="IB71:IC71">
    <cfRule type="expression" dxfId="481" priority="482">
      <formula>$CD$71="НОВИНКА!"</formula>
    </cfRule>
  </conditionalFormatting>
  <conditionalFormatting sqref="IB72:IC72">
    <cfRule type="expression" dxfId="480" priority="481">
      <formula>$CD$72="НОВИНКА!"</formula>
    </cfRule>
  </conditionalFormatting>
  <conditionalFormatting sqref="IB73:IC73">
    <cfRule type="expression" dxfId="479" priority="480">
      <formula>$CD$73="НОВИНКА!"</formula>
    </cfRule>
  </conditionalFormatting>
  <conditionalFormatting sqref="IB74:IC74">
    <cfRule type="expression" dxfId="478" priority="479">
      <formula>$CD$74="НОВИНКА!"</formula>
    </cfRule>
  </conditionalFormatting>
  <conditionalFormatting sqref="IB76:IC76">
    <cfRule type="expression" dxfId="477" priority="478">
      <formula>$CD$76="НОВИНКА!"</formula>
    </cfRule>
  </conditionalFormatting>
  <conditionalFormatting sqref="IB77:IC77">
    <cfRule type="expression" dxfId="476" priority="477">
      <formula>$CD$77="НОВИНКА!"</formula>
    </cfRule>
  </conditionalFormatting>
  <conditionalFormatting sqref="IB78:IC78">
    <cfRule type="expression" dxfId="475" priority="476">
      <formula>$CD$78="НОВИНКА!"</formula>
    </cfRule>
  </conditionalFormatting>
  <conditionalFormatting sqref="IB80:IC80">
    <cfRule type="expression" dxfId="474" priority="475">
      <formula>$CD$80="НОВИНКА!"</formula>
    </cfRule>
  </conditionalFormatting>
  <conditionalFormatting sqref="IB81:IC81">
    <cfRule type="expression" dxfId="473" priority="474">
      <formula>$CD$81="НОВИНКА!"</formula>
    </cfRule>
  </conditionalFormatting>
  <conditionalFormatting sqref="IB82:IC82">
    <cfRule type="expression" dxfId="472" priority="473">
      <formula>$CD$82="НОВИНКА!"</formula>
    </cfRule>
  </conditionalFormatting>
  <conditionalFormatting sqref="IB83:IC83">
    <cfRule type="expression" dxfId="471" priority="472">
      <formula>$CD$83="НОВИНКА!"</formula>
    </cfRule>
  </conditionalFormatting>
  <conditionalFormatting sqref="IB86:IC86">
    <cfRule type="expression" dxfId="470" priority="471">
      <formula>$CD$86="НОВИНКА!"</formula>
    </cfRule>
  </conditionalFormatting>
  <conditionalFormatting sqref="IB87:IC87">
    <cfRule type="expression" dxfId="469" priority="470">
      <formula>$CD$87="НОВИНКА!"</formula>
    </cfRule>
  </conditionalFormatting>
  <conditionalFormatting sqref="IB88:IC88">
    <cfRule type="expression" dxfId="468" priority="469">
      <formula>$CD$88="НОВИНКА!"</formula>
    </cfRule>
  </conditionalFormatting>
  <conditionalFormatting sqref="IB90:IC90">
    <cfRule type="expression" dxfId="467" priority="468">
      <formula>$CD$90="НОВИНКА!"</formula>
    </cfRule>
  </conditionalFormatting>
  <conditionalFormatting sqref="IB91:IC91">
    <cfRule type="expression" dxfId="466" priority="467">
      <formula>$CD$91="НОВИНКА!"</formula>
    </cfRule>
  </conditionalFormatting>
  <conditionalFormatting sqref="IB92:IC92">
    <cfRule type="expression" dxfId="465" priority="466">
      <formula>$CD$92="НОВИНКА!"</formula>
    </cfRule>
  </conditionalFormatting>
  <conditionalFormatting sqref="IB93:IC93">
    <cfRule type="expression" dxfId="464" priority="465">
      <formula>$CD$93="НОВИНКА!"</formula>
    </cfRule>
  </conditionalFormatting>
  <conditionalFormatting sqref="IB94:IC94">
    <cfRule type="expression" dxfId="463" priority="464">
      <formula>$CD$94="НОВИНКА!"</formula>
    </cfRule>
  </conditionalFormatting>
  <conditionalFormatting sqref="IB95:IC95">
    <cfRule type="expression" dxfId="462" priority="463">
      <formula>$CD$95="НОВИНКА!"</formula>
    </cfRule>
  </conditionalFormatting>
  <conditionalFormatting sqref="IB98:IC98">
    <cfRule type="expression" dxfId="461" priority="462">
      <formula>$CD$98="НОВИНКА!"</formula>
    </cfRule>
  </conditionalFormatting>
  <conditionalFormatting sqref="IB99:IC99">
    <cfRule type="expression" dxfId="460" priority="461">
      <formula>$CD$99="НОВИНКА!"</formula>
    </cfRule>
  </conditionalFormatting>
  <conditionalFormatting sqref="IB100:IC100">
    <cfRule type="expression" dxfId="459" priority="460">
      <formula>$CD$100="НОВИНКА!"</formula>
    </cfRule>
  </conditionalFormatting>
  <conditionalFormatting sqref="IB101:IC101">
    <cfRule type="expression" dxfId="458" priority="459">
      <formula>$CD$101="НОВИНКА!"</formula>
    </cfRule>
  </conditionalFormatting>
  <conditionalFormatting sqref="IB102:IC102">
    <cfRule type="expression" dxfId="457" priority="458">
      <formula>$CD$102="НОВИНКА!"</formula>
    </cfRule>
  </conditionalFormatting>
  <conditionalFormatting sqref="IB103:IC103">
    <cfRule type="expression" dxfId="456" priority="457">
      <formula>$CD$103="НОВИНКА!"</formula>
    </cfRule>
  </conditionalFormatting>
  <conditionalFormatting sqref="IB104:IC104">
    <cfRule type="expression" dxfId="455" priority="456">
      <formula>$CD$104="НОВИНКА!"</formula>
    </cfRule>
  </conditionalFormatting>
  <conditionalFormatting sqref="IB105:IC105">
    <cfRule type="expression" dxfId="454" priority="455">
      <formula>$CD$105="НОВИНКА!"</formula>
    </cfRule>
  </conditionalFormatting>
  <conditionalFormatting sqref="IB106:IC106">
    <cfRule type="expression" dxfId="453" priority="454">
      <formula>$CD$106="НОВИНКА!"</formula>
    </cfRule>
  </conditionalFormatting>
  <conditionalFormatting sqref="IB109:IC109">
    <cfRule type="expression" dxfId="452" priority="453">
      <formula>$CD$109="НОВИНКА!"</formula>
    </cfRule>
  </conditionalFormatting>
  <conditionalFormatting sqref="IB111:IC111">
    <cfRule type="expression" dxfId="451" priority="452">
      <formula>$CD$111="НОВИНКА!"</formula>
    </cfRule>
  </conditionalFormatting>
  <conditionalFormatting sqref="IB112:IC112">
    <cfRule type="expression" dxfId="450" priority="451">
      <formula>$CD$112="НОВИНКА!"</formula>
    </cfRule>
  </conditionalFormatting>
  <conditionalFormatting sqref="IB113:IC113">
    <cfRule type="expression" dxfId="449" priority="450">
      <formula>$CD$113="НОВИНКА!"</formula>
    </cfRule>
  </conditionalFormatting>
  <conditionalFormatting sqref="IB114:IC114 IB115:IB144">
    <cfRule type="expression" dxfId="448" priority="449">
      <formula>$CD$114="НОВИНКА!"</formula>
    </cfRule>
  </conditionalFormatting>
  <conditionalFormatting sqref="IB115:IC115">
    <cfRule type="expression" dxfId="447" priority="448">
      <formula>$CD$115="НОВИНКА!"</formula>
    </cfRule>
  </conditionalFormatting>
  <conditionalFormatting sqref="IB116:IC116">
    <cfRule type="expression" dxfId="446" priority="447">
      <formula>$CD$116="НОВИНКА!"</formula>
    </cfRule>
  </conditionalFormatting>
  <conditionalFormatting sqref="IB117:IC117">
    <cfRule type="expression" dxfId="445" priority="446">
      <formula>$CD$117="НОВИНКА!"</formula>
    </cfRule>
  </conditionalFormatting>
  <conditionalFormatting sqref="IB118:IC118">
    <cfRule type="expression" dxfId="444" priority="445">
      <formula>$CD$118="НОВИНКА!"</formula>
    </cfRule>
  </conditionalFormatting>
  <conditionalFormatting sqref="IB119:IC119">
    <cfRule type="expression" dxfId="443" priority="444">
      <formula>$CD$119="НОВИНКА!"</formula>
    </cfRule>
  </conditionalFormatting>
  <conditionalFormatting sqref="IB141:IC141">
    <cfRule type="expression" dxfId="442" priority="443">
      <formula>$CD$141="НОВИНКА!"</formula>
    </cfRule>
  </conditionalFormatting>
  <conditionalFormatting sqref="IB142:IC142">
    <cfRule type="expression" dxfId="441" priority="442">
      <formula>$CD$142="НОВИНКА!"</formula>
    </cfRule>
  </conditionalFormatting>
  <conditionalFormatting sqref="IB143:IC143">
    <cfRule type="expression" dxfId="440" priority="441">
      <formula>$CD$143="НОВИНКА!"</formula>
    </cfRule>
  </conditionalFormatting>
  <conditionalFormatting sqref="IB146:IC146 IC281">
    <cfRule type="expression" dxfId="439" priority="440">
      <formula>$CD$146="НОВИНКА!"</formula>
    </cfRule>
  </conditionalFormatting>
  <conditionalFormatting sqref="IB149:IC149">
    <cfRule type="expression" dxfId="438" priority="439">
      <formula>$CD$149="НОВИНКА!"</formula>
    </cfRule>
  </conditionalFormatting>
  <conditionalFormatting sqref="IB44">
    <cfRule type="expression" dxfId="437" priority="438">
      <formula>AND($HZ$44=0,$CD$44="НОВИНКА!")</formula>
    </cfRule>
  </conditionalFormatting>
  <conditionalFormatting sqref="IB46">
    <cfRule type="expression" dxfId="436" priority="437">
      <formula>AND($HZ$46=0,$CD$46="НОВИНКА!")</formula>
    </cfRule>
  </conditionalFormatting>
  <conditionalFormatting sqref="IB45">
    <cfRule type="expression" dxfId="435" priority="436">
      <formula>AND($HZ$45=0,$CD$45="НОВИНКА!")</formula>
    </cfRule>
  </conditionalFormatting>
  <conditionalFormatting sqref="IB47">
    <cfRule type="expression" dxfId="434" priority="435">
      <formula>AND($HZ$47=0,$CD$47="НОВИНКА!")</formula>
    </cfRule>
  </conditionalFormatting>
  <conditionalFormatting sqref="IB48">
    <cfRule type="expression" dxfId="433" priority="434">
      <formula>AND($HZ$48=0,$CD$48="НОВИНКА!")</formula>
    </cfRule>
  </conditionalFormatting>
  <conditionalFormatting sqref="IB49">
    <cfRule type="expression" dxfId="432" priority="433">
      <formula>AND($HZ$49=0,$CD$49="НОВИНКА!")</formula>
    </cfRule>
  </conditionalFormatting>
  <conditionalFormatting sqref="IB50">
    <cfRule type="expression" dxfId="431" priority="432">
      <formula>AND($HZ$50=0,$CD$50="НОВИНКА!")</formula>
    </cfRule>
  </conditionalFormatting>
  <conditionalFormatting sqref="IB51">
    <cfRule type="expression" dxfId="430" priority="431">
      <formula>AND($HZ$51=0,$CD$51="НОВИНКА!")</formula>
    </cfRule>
  </conditionalFormatting>
  <conditionalFormatting sqref="IB52">
    <cfRule type="expression" dxfId="429" priority="430">
      <formula>AND($HZ$52=0,$CD$52="НОВИНКА!")</formula>
    </cfRule>
  </conditionalFormatting>
  <conditionalFormatting sqref="IB53">
    <cfRule type="expression" dxfId="428" priority="429">
      <formula>AND($HZ$53=0,$CD$53="НОВИНКА!")</formula>
    </cfRule>
  </conditionalFormatting>
  <conditionalFormatting sqref="IB54">
    <cfRule type="expression" dxfId="427" priority="428">
      <formula>AND($HZ$54=0,$CD$54="НОВИНКА!")</formula>
    </cfRule>
  </conditionalFormatting>
  <conditionalFormatting sqref="IB55">
    <cfRule type="expression" dxfId="426" priority="427">
      <formula>AND($HZ$55=0,$CD$55="НОВИНКА!")</formula>
    </cfRule>
  </conditionalFormatting>
  <conditionalFormatting sqref="IB56">
    <cfRule type="expression" dxfId="425" priority="426">
      <formula>AND($HZ$56=0,$CD$56="НОВИНКА!")</formula>
    </cfRule>
  </conditionalFormatting>
  <conditionalFormatting sqref="IB59">
    <cfRule type="expression" dxfId="424" priority="425">
      <formula>AND($HZ$59=0,$CD$59="НОВИНКА!")</formula>
    </cfRule>
  </conditionalFormatting>
  <conditionalFormatting sqref="IB60">
    <cfRule type="expression" dxfId="423" priority="424">
      <formula>AND($HZ$60=0,$CD$60="НОВИНКА!")</formula>
    </cfRule>
  </conditionalFormatting>
  <conditionalFormatting sqref="IB61">
    <cfRule type="expression" dxfId="422" priority="423">
      <formula>AND($HZ$61=0,$CD$61="НОВИНКА!")</formula>
    </cfRule>
  </conditionalFormatting>
  <conditionalFormatting sqref="IB62">
    <cfRule type="expression" dxfId="421" priority="422">
      <formula>AND($HZ$62=0,$CD$62="НОВИНКА!")</formula>
    </cfRule>
  </conditionalFormatting>
  <conditionalFormatting sqref="IB63">
    <cfRule type="expression" dxfId="420" priority="421">
      <formula>AND($HZ$63=0,$CD$63="НОВИНКА!")</formula>
    </cfRule>
  </conditionalFormatting>
  <conditionalFormatting sqref="IB64">
    <cfRule type="expression" dxfId="419" priority="420">
      <formula>AND($HZ$64=0,$CD$64="НОВИНКА!")</formula>
    </cfRule>
  </conditionalFormatting>
  <conditionalFormatting sqref="IB65">
    <cfRule type="expression" dxfId="418" priority="419">
      <formula>AND($HZ$65=0,$CD$65="НОВИНКА!")</formula>
    </cfRule>
  </conditionalFormatting>
  <conditionalFormatting sqref="IB66">
    <cfRule type="expression" dxfId="417" priority="418">
      <formula>AND($HZ$66=0,$CD$66="НОВИНКА!")</formula>
    </cfRule>
  </conditionalFormatting>
  <conditionalFormatting sqref="IB69">
    <cfRule type="expression" dxfId="416" priority="417">
      <formula>AND($HZ$69=0,$CD$69="НОВИНКА!")</formula>
    </cfRule>
  </conditionalFormatting>
  <conditionalFormatting sqref="IB70">
    <cfRule type="expression" dxfId="415" priority="416">
      <formula>AND($HZ$70=0,$CD$70="НОВИНКА!")</formula>
    </cfRule>
  </conditionalFormatting>
  <conditionalFormatting sqref="IB71">
    <cfRule type="expression" dxfId="414" priority="415">
      <formula>AND($HZ$71=0,$CD$71="НОВИНКА!")</formula>
    </cfRule>
  </conditionalFormatting>
  <conditionalFormatting sqref="IB72">
    <cfRule type="expression" dxfId="413" priority="414">
      <formula>AND($HZ$72=0,$CD$72="НОВИНКА!")</formula>
    </cfRule>
  </conditionalFormatting>
  <conditionalFormatting sqref="IB73">
    <cfRule type="expression" dxfId="412" priority="413">
      <formula>AND($HZ$73=0,$CD$73="НОВИНКА!")</formula>
    </cfRule>
  </conditionalFormatting>
  <conditionalFormatting sqref="IB74">
    <cfRule type="expression" dxfId="411" priority="412">
      <formula>AND($HZ$74=0,$CD$74="НОВИНКА!")</formula>
    </cfRule>
  </conditionalFormatting>
  <conditionalFormatting sqref="IB75">
    <cfRule type="expression" dxfId="410" priority="411">
      <formula>AND($HZ$75=0,$CD$75="НОВИНКА!")</formula>
    </cfRule>
  </conditionalFormatting>
  <conditionalFormatting sqref="IB76">
    <cfRule type="expression" dxfId="409" priority="410">
      <formula>AND($HZ$76=0,$CD$76="НОВИНКА!")</formula>
    </cfRule>
  </conditionalFormatting>
  <conditionalFormatting sqref="IB77">
    <cfRule type="expression" dxfId="408" priority="409">
      <formula>AND($HZ$77=0,$CD$77="НОВИНКА!")</formula>
    </cfRule>
  </conditionalFormatting>
  <conditionalFormatting sqref="IB78">
    <cfRule type="expression" dxfId="407" priority="408">
      <formula>AND($HZ$78=0,$CD$78="НОВИНКА!")</formula>
    </cfRule>
  </conditionalFormatting>
  <conditionalFormatting sqref="IB79">
    <cfRule type="expression" dxfId="406" priority="407">
      <formula>AND($HZ$79=0,$CD$79="НОВИНКА!")</formula>
    </cfRule>
  </conditionalFormatting>
  <conditionalFormatting sqref="IB80">
    <cfRule type="expression" dxfId="405" priority="406">
      <formula>AND($HZ$80=0,$CD$80="НОВИНКА!")</formula>
    </cfRule>
  </conditionalFormatting>
  <conditionalFormatting sqref="IB81">
    <cfRule type="expression" dxfId="404" priority="405">
      <formula>AND($HZ$81=0,$CD$81="НОВИНКА!")</formula>
    </cfRule>
  </conditionalFormatting>
  <conditionalFormatting sqref="IB82">
    <cfRule type="expression" dxfId="403" priority="404">
      <formula>AND($HZ$82=0,$CD$82="НОВИНКА!")</formula>
    </cfRule>
  </conditionalFormatting>
  <conditionalFormatting sqref="IB83">
    <cfRule type="expression" dxfId="402" priority="403">
      <formula>AND($HZ$83=0,$CD$83="НОВИНКА!")</formula>
    </cfRule>
  </conditionalFormatting>
  <conditionalFormatting sqref="IB86">
    <cfRule type="expression" dxfId="401" priority="402">
      <formula>AND($HZ$86=0,$CD$86="НОВИНКА!")</formula>
    </cfRule>
  </conditionalFormatting>
  <conditionalFormatting sqref="IB87">
    <cfRule type="expression" dxfId="400" priority="401">
      <formula>AND($HZ87=0,$CD$87="НОВИНКА!")</formula>
    </cfRule>
  </conditionalFormatting>
  <conditionalFormatting sqref="IB88">
    <cfRule type="expression" dxfId="399" priority="400">
      <formula>AND($HZ$88=0,$CD$88="НОВИНКА!")</formula>
    </cfRule>
  </conditionalFormatting>
  <conditionalFormatting sqref="IB89">
    <cfRule type="expression" dxfId="398" priority="399">
      <formula>AND($HZ$89=0,$CD$89="НОВИНКА!")</formula>
    </cfRule>
  </conditionalFormatting>
  <conditionalFormatting sqref="IB90">
    <cfRule type="expression" dxfId="397" priority="398">
      <formula>AND($HZ$90=0,$CD$90="НОВИНКА!")</formula>
    </cfRule>
  </conditionalFormatting>
  <conditionalFormatting sqref="IB91">
    <cfRule type="expression" dxfId="396" priority="397">
      <formula>AND($HZ$94=0,$CD$91="НОВИНКА!")</formula>
    </cfRule>
  </conditionalFormatting>
  <conditionalFormatting sqref="IB92">
    <cfRule type="expression" dxfId="395" priority="396">
      <formula>AND($HZ$92=0,$CD$92="НОВИНКА!")</formula>
    </cfRule>
  </conditionalFormatting>
  <conditionalFormatting sqref="IB93">
    <cfRule type="expression" dxfId="394" priority="395">
      <formula>AND($HZ$93=0,$CD$93="НОВИНКА!")</formula>
    </cfRule>
  </conditionalFormatting>
  <conditionalFormatting sqref="IB94">
    <cfRule type="expression" dxfId="393" priority="394">
      <formula>AND($HZ$94=0,$CD$94="НОВИНКА!")</formula>
    </cfRule>
  </conditionalFormatting>
  <conditionalFormatting sqref="IB95">
    <cfRule type="expression" dxfId="392" priority="393">
      <formula>AND($HZ$95=0,$CD$95="НОВИНКА!")</formula>
    </cfRule>
  </conditionalFormatting>
  <conditionalFormatting sqref="IB98">
    <cfRule type="expression" dxfId="391" priority="392">
      <formula>AND($HZ$98=0,$CD$98="НОВИНКА!")</formula>
    </cfRule>
  </conditionalFormatting>
  <conditionalFormatting sqref="IB99">
    <cfRule type="expression" dxfId="390" priority="391">
      <formula>AND($HZ$99=0,$CD$99="НОВИНКА!")</formula>
    </cfRule>
  </conditionalFormatting>
  <conditionalFormatting sqref="IB100">
    <cfRule type="expression" dxfId="389" priority="390">
      <formula>AND($HZ$100=0,$CD$100="НОВИНКА!")</formula>
    </cfRule>
  </conditionalFormatting>
  <conditionalFormatting sqref="IB101">
    <cfRule type="expression" dxfId="388" priority="389">
      <formula>AND($HZ$101=0,$CD$101="НОВИНКА!")</formula>
    </cfRule>
  </conditionalFormatting>
  <conditionalFormatting sqref="IB102">
    <cfRule type="expression" dxfId="387" priority="388">
      <formula>AND($HZ$102=0,$CD$102="НОВИНКА!")</formula>
    </cfRule>
  </conditionalFormatting>
  <conditionalFormatting sqref="IB103">
    <cfRule type="expression" dxfId="386" priority="387">
      <formula>AND($HZ$103=0,$CD$103="НОВИНКА!")</formula>
    </cfRule>
  </conditionalFormatting>
  <conditionalFormatting sqref="IB104">
    <cfRule type="expression" dxfId="385" priority="386">
      <formula>AND($HZ$104=0,$CD$104="НОВИНКА!")</formula>
    </cfRule>
  </conditionalFormatting>
  <conditionalFormatting sqref="IB105">
    <cfRule type="expression" dxfId="384" priority="385">
      <formula>AND($HZ$105=0,$CD$105="НОВИНКА!")</formula>
    </cfRule>
  </conditionalFormatting>
  <conditionalFormatting sqref="IB106">
    <cfRule type="expression" dxfId="383" priority="384">
      <formula>AND($HZ$106=0,$CD$106="НОВИНКА!")</formula>
    </cfRule>
  </conditionalFormatting>
  <conditionalFormatting sqref="IB109">
    <cfRule type="expression" dxfId="382" priority="383">
      <formula>AND($HZ$109=0,$CD$109="НОВИНКА!")</formula>
    </cfRule>
  </conditionalFormatting>
  <conditionalFormatting sqref="IB110">
    <cfRule type="expression" dxfId="381" priority="382">
      <formula>AND($HZ$110=0,$CD$110="НОВИНКА!")</formula>
    </cfRule>
  </conditionalFormatting>
  <conditionalFormatting sqref="IB111">
    <cfRule type="expression" dxfId="380" priority="381">
      <formula>AND($HZ$111=0,$CD$111="НОВИНКА!")</formula>
    </cfRule>
  </conditionalFormatting>
  <conditionalFormatting sqref="IB112">
    <cfRule type="expression" dxfId="379" priority="380">
      <formula>AND($HZ$112=0,$CD$112="НОВИНКА!")</formula>
    </cfRule>
  </conditionalFormatting>
  <conditionalFormatting sqref="IB113">
    <cfRule type="expression" dxfId="378" priority="379">
      <formula>AND($HZ$113=0,$CD$113="НОВИНКА!")</formula>
    </cfRule>
  </conditionalFormatting>
  <conditionalFormatting sqref="IB114:IB144">
    <cfRule type="expression" dxfId="377" priority="378">
      <formula>AND($HZ$114=0,$CD$114="НОВИНКА!")</formula>
    </cfRule>
  </conditionalFormatting>
  <conditionalFormatting sqref="IB115">
    <cfRule type="expression" dxfId="376" priority="377">
      <formula>AND($HZ$115=0,$CD$115="НОВИНКА!")</formula>
    </cfRule>
  </conditionalFormatting>
  <conditionalFormatting sqref="IB116">
    <cfRule type="expression" dxfId="375" priority="376">
      <formula>AND($HZ$116=0,$CD$116="НОВИНКА!")</formula>
    </cfRule>
  </conditionalFormatting>
  <conditionalFormatting sqref="IB117">
    <cfRule type="expression" dxfId="374" priority="375">
      <formula>AND($HZ$117=0,$CD$117="НОВИНКА!")</formula>
    </cfRule>
  </conditionalFormatting>
  <conditionalFormatting sqref="IB118">
    <cfRule type="expression" dxfId="373" priority="374">
      <formula>AND($HZ$118=0,$CD$118="НОВИНКА!")</formula>
    </cfRule>
  </conditionalFormatting>
  <conditionalFormatting sqref="IB119">
    <cfRule type="expression" dxfId="372" priority="373">
      <formula>AND($HZ$119=0,$CD$119="НОВИНКА!")</formula>
    </cfRule>
  </conditionalFormatting>
  <conditionalFormatting sqref="IB122:IC122">
    <cfRule type="expression" dxfId="371" priority="372" stopIfTrue="1">
      <formula>$CD$122="НОВИНКА!"</formula>
    </cfRule>
  </conditionalFormatting>
  <conditionalFormatting sqref="IB122">
    <cfRule type="expression" dxfId="370" priority="371">
      <formula>AND($HZ$122=0,$CD$122="НОВИНКА!")</formula>
    </cfRule>
  </conditionalFormatting>
  <conditionalFormatting sqref="IB123:IC123">
    <cfRule type="expression" dxfId="369" priority="370" stopIfTrue="1">
      <formula>$CD$123="НОВИНКА!"</formula>
    </cfRule>
  </conditionalFormatting>
  <conditionalFormatting sqref="IB123">
    <cfRule type="expression" dxfId="368" priority="369">
      <formula>AND($HZ$123=0,$CD$123="НОВИНКА!")</formula>
    </cfRule>
  </conditionalFormatting>
  <conditionalFormatting sqref="IB124:IC124">
    <cfRule type="expression" dxfId="367" priority="368" stopIfTrue="1">
      <formula>$CD$124="НОВИНКА!"</formula>
    </cfRule>
  </conditionalFormatting>
  <conditionalFormatting sqref="IB124">
    <cfRule type="expression" dxfId="366" priority="367">
      <formula>AND($HZ$124=0,$CD$124="НОВИНКА!")</formula>
    </cfRule>
  </conditionalFormatting>
  <conditionalFormatting sqref="IB125:IC125">
    <cfRule type="expression" dxfId="365" priority="366" stopIfTrue="1">
      <formula>$CD$125="НОВИНКА!"</formula>
    </cfRule>
  </conditionalFormatting>
  <conditionalFormatting sqref="IB125">
    <cfRule type="expression" dxfId="364" priority="365">
      <formula>AND($HZ$125=0,$CD$125="НОВИНКА!")</formula>
    </cfRule>
  </conditionalFormatting>
  <conditionalFormatting sqref="IB126:IC126">
    <cfRule type="expression" dxfId="363" priority="364" stopIfTrue="1">
      <formula>$CD$126="НОВИНКА!"</formula>
    </cfRule>
  </conditionalFormatting>
  <conditionalFormatting sqref="IB126">
    <cfRule type="expression" dxfId="362" priority="363">
      <formula>AND($HZ$126=0,$CD$126="НОВИНКА!")</formula>
    </cfRule>
  </conditionalFormatting>
  <conditionalFormatting sqref="IB127:IC127">
    <cfRule type="expression" dxfId="361" priority="362" stopIfTrue="1">
      <formula>$CD$127="НОВИНКА!"</formula>
    </cfRule>
  </conditionalFormatting>
  <conditionalFormatting sqref="IB127">
    <cfRule type="expression" dxfId="360" priority="361">
      <formula>AND($HZ$127=0,$CD$127="НОВИНКА!")</formula>
    </cfRule>
  </conditionalFormatting>
  <conditionalFormatting sqref="IB128:IC128">
    <cfRule type="expression" dxfId="359" priority="360" stopIfTrue="1">
      <formula>$CD$128="НОВИНКА!"</formula>
    </cfRule>
  </conditionalFormatting>
  <conditionalFormatting sqref="IB128">
    <cfRule type="expression" dxfId="358" priority="359">
      <formula>AND($HZ$128=0,$CD$128="НОВИНКА!")</formula>
    </cfRule>
  </conditionalFormatting>
  <conditionalFormatting sqref="IB129:IC129">
    <cfRule type="expression" dxfId="357" priority="358" stopIfTrue="1">
      <formula>$CD$129="НОВИНКА!"</formula>
    </cfRule>
  </conditionalFormatting>
  <conditionalFormatting sqref="IB129">
    <cfRule type="expression" dxfId="356" priority="357">
      <formula>AND($HZ$129=0,$CD$129="НОВИНКА!")</formula>
    </cfRule>
  </conditionalFormatting>
  <conditionalFormatting sqref="IB130:IC130">
    <cfRule type="expression" dxfId="355" priority="356" stopIfTrue="1">
      <formula>$CD$130="НОВИНКА!"</formula>
    </cfRule>
  </conditionalFormatting>
  <conditionalFormatting sqref="IB130">
    <cfRule type="expression" dxfId="354" priority="355">
      <formula>AND($HZ$130=0,$CD$130="НОВИНКА!")</formula>
    </cfRule>
  </conditionalFormatting>
  <conditionalFormatting sqref="IB131:IC131">
    <cfRule type="expression" dxfId="353" priority="354" stopIfTrue="1">
      <formula>$CD$131="НОВИНКА!"</formula>
    </cfRule>
  </conditionalFormatting>
  <conditionalFormatting sqref="IB131">
    <cfRule type="expression" dxfId="352" priority="353">
      <formula>AND($HZ$131=0,$CD$131="НОВИНКА!")</formula>
    </cfRule>
  </conditionalFormatting>
  <conditionalFormatting sqref="IB132:IC132">
    <cfRule type="expression" dxfId="351" priority="352" stopIfTrue="1">
      <formula>$CD$132="НОВИНКА!"</formula>
    </cfRule>
  </conditionalFormatting>
  <conditionalFormatting sqref="IB132">
    <cfRule type="expression" dxfId="350" priority="351">
      <formula>AND($HZ$132=0,$CD$132="НОВИНКА!")</formula>
    </cfRule>
  </conditionalFormatting>
  <conditionalFormatting sqref="IB133:IC133">
    <cfRule type="expression" dxfId="349" priority="350" stopIfTrue="1">
      <formula>$CD$133="НОВИНКА!"</formula>
    </cfRule>
  </conditionalFormatting>
  <conditionalFormatting sqref="IB133">
    <cfRule type="expression" dxfId="348" priority="349">
      <formula>AND($HZ$133=0,$CD$133="НОВИНКА!")</formula>
    </cfRule>
  </conditionalFormatting>
  <conditionalFormatting sqref="IB134:IC134">
    <cfRule type="expression" dxfId="347" priority="348" stopIfTrue="1">
      <formula>$CD$134="НОВИНКА!"</formula>
    </cfRule>
  </conditionalFormatting>
  <conditionalFormatting sqref="IB134">
    <cfRule type="expression" dxfId="346" priority="347">
      <formula>AND($HZ$134=0,$CD$134="НОВИНКА!")</formula>
    </cfRule>
  </conditionalFormatting>
  <conditionalFormatting sqref="IB135:IC135">
    <cfRule type="expression" dxfId="345" priority="346" stopIfTrue="1">
      <formula>$CD$135="НОВИНКА!"</formula>
    </cfRule>
  </conditionalFormatting>
  <conditionalFormatting sqref="IB135">
    <cfRule type="expression" dxfId="344" priority="345">
      <formula>AND($HZ$135=0,$CD$135="НОВИНКА!")</formula>
    </cfRule>
  </conditionalFormatting>
  <conditionalFormatting sqref="IB136:IC138">
    <cfRule type="expression" dxfId="343" priority="344" stopIfTrue="1">
      <formula>$CD$136="НОВИНКА!"</formula>
    </cfRule>
  </conditionalFormatting>
  <conditionalFormatting sqref="IB136:IB138">
    <cfRule type="expression" dxfId="342" priority="343">
      <formula>AND($HZ$136=0,$CD$136="НОВИНКА!")</formula>
    </cfRule>
  </conditionalFormatting>
  <conditionalFormatting sqref="IB139:IC139">
    <cfRule type="expression" dxfId="341" priority="342" stopIfTrue="1">
      <formula>$CD$139="НОВИНКА!"</formula>
    </cfRule>
  </conditionalFormatting>
  <conditionalFormatting sqref="IB139">
    <cfRule type="expression" dxfId="340" priority="341">
      <formula>AND($HZ$139=0,$CD$139="НОВИНКА!")</formula>
    </cfRule>
  </conditionalFormatting>
  <conditionalFormatting sqref="IB140:IC140">
    <cfRule type="expression" dxfId="339" priority="340" stopIfTrue="1">
      <formula>$CD$140="НОВИНКА!"</formula>
    </cfRule>
  </conditionalFormatting>
  <conditionalFormatting sqref="IB140">
    <cfRule type="expression" dxfId="338" priority="339">
      <formula>AND($HZ$140=0,$CD$140="НОВИНКА!")</formula>
    </cfRule>
  </conditionalFormatting>
  <conditionalFormatting sqref="IB141">
    <cfRule type="expression" dxfId="337" priority="338">
      <formula>AND($HZ$141=0,$CD$141="НОВИНКА!")</formula>
    </cfRule>
  </conditionalFormatting>
  <conditionalFormatting sqref="IB142">
    <cfRule type="expression" dxfId="336" priority="337">
      <formula>AND($HZ$142=0,$CD$142="НОВИНКА!")</formula>
    </cfRule>
  </conditionalFormatting>
  <conditionalFormatting sqref="IB143">
    <cfRule type="expression" dxfId="335" priority="336">
      <formula>AND($HZ$143=0,$CD$143="НОВИНКА!")</formula>
    </cfRule>
  </conditionalFormatting>
  <conditionalFormatting sqref="IB146">
    <cfRule type="expression" dxfId="334" priority="335">
      <formula>AND($HZ$146=0,$CD$146="НОВИНКА!")</formula>
    </cfRule>
  </conditionalFormatting>
  <conditionalFormatting sqref="IB147:IC147">
    <cfRule type="expression" dxfId="333" priority="334" stopIfTrue="1">
      <formula>$CD$147="НОВИНКА!"</formula>
    </cfRule>
  </conditionalFormatting>
  <conditionalFormatting sqref="IB147">
    <cfRule type="expression" dxfId="332" priority="333">
      <formula>AND($HZ$147=0,$CD$147="НОВИНКА!")</formula>
    </cfRule>
  </conditionalFormatting>
  <conditionalFormatting sqref="IB148:IC148">
    <cfRule type="expression" dxfId="331" priority="332" stopIfTrue="1">
      <formula>$CD$148="НОВИНКА!"</formula>
    </cfRule>
  </conditionalFormatting>
  <conditionalFormatting sqref="IB148">
    <cfRule type="expression" dxfId="330" priority="331">
      <formula>AND($HZ$148=0,$CD$148="НОВИНКА!")</formula>
    </cfRule>
  </conditionalFormatting>
  <conditionalFormatting sqref="IB149">
    <cfRule type="expression" dxfId="329" priority="330">
      <formula>AND($HZ$149=0,$CD$149="НОВИНКА!")</formula>
    </cfRule>
  </conditionalFormatting>
  <conditionalFormatting sqref="DR44:DR149">
    <cfRule type="cellIs" dxfId="328" priority="329" operator="equal">
      <formula>0</formula>
    </cfRule>
  </conditionalFormatting>
  <conditionalFormatting sqref="DR44:DR149">
    <cfRule type="cellIs" dxfId="327" priority="328" operator="equal">
      <formula>0</formula>
    </cfRule>
  </conditionalFormatting>
  <conditionalFormatting sqref="DR76">
    <cfRule type="cellIs" dxfId="326" priority="327" operator="equal">
      <formula>0</formula>
    </cfRule>
  </conditionalFormatting>
  <conditionalFormatting sqref="JS76">
    <cfRule type="expression" dxfId="325" priority="326">
      <formula>JE76&gt;1</formula>
    </cfRule>
  </conditionalFormatting>
  <conditionalFormatting sqref="JS76">
    <cfRule type="expression" dxfId="324" priority="325">
      <formula>JE76=0</formula>
    </cfRule>
  </conditionalFormatting>
  <conditionalFormatting sqref="JT76">
    <cfRule type="expression" dxfId="323" priority="324">
      <formula>JF76&gt;1</formula>
    </cfRule>
  </conditionalFormatting>
  <conditionalFormatting sqref="JT76">
    <cfRule type="expression" dxfId="322" priority="323">
      <formula>JF76=0</formula>
    </cfRule>
  </conditionalFormatting>
  <conditionalFormatting sqref="JU76">
    <cfRule type="expression" dxfId="321" priority="322">
      <formula>JG76&gt;1</formula>
    </cfRule>
  </conditionalFormatting>
  <conditionalFormatting sqref="JU76">
    <cfRule type="expression" dxfId="320" priority="321">
      <formula>JG76=0</formula>
    </cfRule>
  </conditionalFormatting>
  <conditionalFormatting sqref="JV76">
    <cfRule type="expression" dxfId="319" priority="320">
      <formula>JH76&gt;1</formula>
    </cfRule>
  </conditionalFormatting>
  <conditionalFormatting sqref="JV76">
    <cfRule type="expression" dxfId="318" priority="319">
      <formula>JH76=0</formula>
    </cfRule>
  </conditionalFormatting>
  <conditionalFormatting sqref="JW76">
    <cfRule type="expression" dxfId="317" priority="318">
      <formula>JI76&gt;1</formula>
    </cfRule>
  </conditionalFormatting>
  <conditionalFormatting sqref="JW76">
    <cfRule type="expression" dxfId="316" priority="317">
      <formula>JI76=0</formula>
    </cfRule>
  </conditionalFormatting>
  <conditionalFormatting sqref="JR77">
    <cfRule type="expression" dxfId="315" priority="316">
      <formula>JD77&gt;1</formula>
    </cfRule>
  </conditionalFormatting>
  <conditionalFormatting sqref="JR77">
    <cfRule type="expression" dxfId="314" priority="315">
      <formula>JD77=0</formula>
    </cfRule>
  </conditionalFormatting>
  <conditionalFormatting sqref="JS77">
    <cfRule type="expression" dxfId="313" priority="314">
      <formula>JE77&gt;1</formula>
    </cfRule>
  </conditionalFormatting>
  <conditionalFormatting sqref="JS77">
    <cfRule type="expression" dxfId="312" priority="313">
      <formula>JE77=0</formula>
    </cfRule>
  </conditionalFormatting>
  <conditionalFormatting sqref="JT77">
    <cfRule type="expression" dxfId="311" priority="312">
      <formula>JF77&gt;1</formula>
    </cfRule>
  </conditionalFormatting>
  <conditionalFormatting sqref="JT77">
    <cfRule type="expression" dxfId="310" priority="311">
      <formula>JF77=0</formula>
    </cfRule>
  </conditionalFormatting>
  <conditionalFormatting sqref="JU77">
    <cfRule type="expression" dxfId="309" priority="310">
      <formula>JG77&gt;1</formula>
    </cfRule>
  </conditionalFormatting>
  <conditionalFormatting sqref="JU77">
    <cfRule type="expression" dxfId="308" priority="309">
      <formula>JG77=0</formula>
    </cfRule>
  </conditionalFormatting>
  <conditionalFormatting sqref="JV77">
    <cfRule type="expression" dxfId="307" priority="308">
      <formula>JH77&gt;1</formula>
    </cfRule>
  </conditionalFormatting>
  <conditionalFormatting sqref="JV77">
    <cfRule type="expression" dxfId="306" priority="307">
      <formula>JH77=0</formula>
    </cfRule>
  </conditionalFormatting>
  <conditionalFormatting sqref="JW77">
    <cfRule type="expression" dxfId="305" priority="306">
      <formula>JI77&gt;1</formula>
    </cfRule>
  </conditionalFormatting>
  <conditionalFormatting sqref="JW77">
    <cfRule type="expression" dxfId="304" priority="305">
      <formula>JI77=0</formula>
    </cfRule>
  </conditionalFormatting>
  <conditionalFormatting sqref="JR78">
    <cfRule type="expression" dxfId="303" priority="304">
      <formula>JD78&gt;1</formula>
    </cfRule>
  </conditionalFormatting>
  <conditionalFormatting sqref="JR78">
    <cfRule type="expression" dxfId="302" priority="303">
      <formula>JD78=0</formula>
    </cfRule>
  </conditionalFormatting>
  <conditionalFormatting sqref="JS78">
    <cfRule type="expression" dxfId="301" priority="302">
      <formula>JE78&gt;1</formula>
    </cfRule>
  </conditionalFormatting>
  <conditionalFormatting sqref="JS78">
    <cfRule type="expression" dxfId="300" priority="301">
      <formula>JE78=0</formula>
    </cfRule>
  </conditionalFormatting>
  <conditionalFormatting sqref="JT78">
    <cfRule type="expression" dxfId="299" priority="300">
      <formula>JF78&gt;1</formula>
    </cfRule>
  </conditionalFormatting>
  <conditionalFormatting sqref="JT78">
    <cfRule type="expression" dxfId="298" priority="299">
      <formula>JF78=0</formula>
    </cfRule>
  </conditionalFormatting>
  <conditionalFormatting sqref="JU78">
    <cfRule type="expression" dxfId="297" priority="298">
      <formula>JG78&gt;1</formula>
    </cfRule>
  </conditionalFormatting>
  <conditionalFormatting sqref="JU78">
    <cfRule type="expression" dxfId="296" priority="297">
      <formula>JG78=0</formula>
    </cfRule>
  </conditionalFormatting>
  <conditionalFormatting sqref="JV78">
    <cfRule type="expression" dxfId="295" priority="296">
      <formula>JH78&gt;1</formula>
    </cfRule>
  </conditionalFormatting>
  <conditionalFormatting sqref="JV78">
    <cfRule type="expression" dxfId="294" priority="295">
      <formula>JH78=0</formula>
    </cfRule>
  </conditionalFormatting>
  <conditionalFormatting sqref="JW78">
    <cfRule type="expression" dxfId="293" priority="294">
      <formula>JI78&gt;1</formula>
    </cfRule>
  </conditionalFormatting>
  <conditionalFormatting sqref="JW78">
    <cfRule type="expression" dxfId="292" priority="293">
      <formula>JI78=0</formula>
    </cfRule>
  </conditionalFormatting>
  <conditionalFormatting sqref="JR79">
    <cfRule type="expression" dxfId="291" priority="292">
      <formula>JD79&gt;1</formula>
    </cfRule>
  </conditionalFormatting>
  <conditionalFormatting sqref="JR79">
    <cfRule type="expression" dxfId="290" priority="291">
      <formula>JD79=0</formula>
    </cfRule>
  </conditionalFormatting>
  <conditionalFormatting sqref="JS79">
    <cfRule type="expression" dxfId="289" priority="290">
      <formula>JE79&gt;1</formula>
    </cfRule>
  </conditionalFormatting>
  <conditionalFormatting sqref="JS79">
    <cfRule type="expression" dxfId="288" priority="289">
      <formula>JE79=0</formula>
    </cfRule>
  </conditionalFormatting>
  <conditionalFormatting sqref="JT79">
    <cfRule type="expression" dxfId="287" priority="288">
      <formula>JF79&gt;1</formula>
    </cfRule>
  </conditionalFormatting>
  <conditionalFormatting sqref="JT79">
    <cfRule type="expression" dxfId="286" priority="287">
      <formula>JF79=0</formula>
    </cfRule>
  </conditionalFormatting>
  <conditionalFormatting sqref="JU79">
    <cfRule type="expression" dxfId="285" priority="286">
      <formula>JG79&gt;1</formula>
    </cfRule>
  </conditionalFormatting>
  <conditionalFormatting sqref="JU79">
    <cfRule type="expression" dxfId="284" priority="285">
      <formula>JG79=0</formula>
    </cfRule>
  </conditionalFormatting>
  <conditionalFormatting sqref="JV79">
    <cfRule type="expression" dxfId="283" priority="284">
      <formula>JH79&gt;1</formula>
    </cfRule>
  </conditionalFormatting>
  <conditionalFormatting sqref="JV79">
    <cfRule type="expression" dxfId="282" priority="283">
      <formula>JH79=0</formula>
    </cfRule>
  </conditionalFormatting>
  <conditionalFormatting sqref="JW79">
    <cfRule type="expression" dxfId="281" priority="282">
      <formula>JI79&gt;1</formula>
    </cfRule>
  </conditionalFormatting>
  <conditionalFormatting sqref="JW79">
    <cfRule type="expression" dxfId="280" priority="281">
      <formula>JI79=0</formula>
    </cfRule>
  </conditionalFormatting>
  <conditionalFormatting sqref="JR80">
    <cfRule type="expression" dxfId="279" priority="280">
      <formula>JD80&gt;1</formula>
    </cfRule>
  </conditionalFormatting>
  <conditionalFormatting sqref="JR80">
    <cfRule type="expression" dxfId="278" priority="279">
      <formula>JD80=0</formula>
    </cfRule>
  </conditionalFormatting>
  <conditionalFormatting sqref="JS80">
    <cfRule type="expression" dxfId="277" priority="278">
      <formula>JE80&gt;1</formula>
    </cfRule>
  </conditionalFormatting>
  <conditionalFormatting sqref="JS80">
    <cfRule type="expression" dxfId="276" priority="277">
      <formula>JE80=0</formula>
    </cfRule>
  </conditionalFormatting>
  <conditionalFormatting sqref="JT80">
    <cfRule type="expression" dxfId="275" priority="276">
      <formula>JF80&gt;1</formula>
    </cfRule>
  </conditionalFormatting>
  <conditionalFormatting sqref="JT80">
    <cfRule type="expression" dxfId="274" priority="275">
      <formula>JF80=0</formula>
    </cfRule>
  </conditionalFormatting>
  <conditionalFormatting sqref="JU80">
    <cfRule type="expression" dxfId="273" priority="274">
      <formula>JG80&gt;1</formula>
    </cfRule>
  </conditionalFormatting>
  <conditionalFormatting sqref="JU80">
    <cfRule type="expression" dxfId="272" priority="273">
      <formula>JG80=0</formula>
    </cfRule>
  </conditionalFormatting>
  <conditionalFormatting sqref="JV80">
    <cfRule type="expression" dxfId="271" priority="272">
      <formula>JH80&gt;1</formula>
    </cfRule>
  </conditionalFormatting>
  <conditionalFormatting sqref="JV80">
    <cfRule type="expression" dxfId="270" priority="271">
      <formula>JH80=0</formula>
    </cfRule>
  </conditionalFormatting>
  <conditionalFormatting sqref="JW80">
    <cfRule type="expression" dxfId="269" priority="270">
      <formula>JI80&gt;1</formula>
    </cfRule>
  </conditionalFormatting>
  <conditionalFormatting sqref="JW80">
    <cfRule type="expression" dxfId="268" priority="269">
      <formula>JI80=0</formula>
    </cfRule>
  </conditionalFormatting>
  <conditionalFormatting sqref="JR81">
    <cfRule type="expression" dxfId="267" priority="268">
      <formula>JD81&gt;1</formula>
    </cfRule>
  </conditionalFormatting>
  <conditionalFormatting sqref="JR81">
    <cfRule type="expression" dxfId="266" priority="267">
      <formula>JD81=0</formula>
    </cfRule>
  </conditionalFormatting>
  <conditionalFormatting sqref="JS81">
    <cfRule type="expression" dxfId="265" priority="266">
      <formula>JE81&gt;1</formula>
    </cfRule>
  </conditionalFormatting>
  <conditionalFormatting sqref="JS81">
    <cfRule type="expression" dxfId="264" priority="265">
      <formula>JE81=0</formula>
    </cfRule>
  </conditionalFormatting>
  <conditionalFormatting sqref="JT81">
    <cfRule type="expression" dxfId="263" priority="264">
      <formula>JF81&gt;1</formula>
    </cfRule>
  </conditionalFormatting>
  <conditionalFormatting sqref="JT81">
    <cfRule type="expression" dxfId="262" priority="263">
      <formula>JF81=0</formula>
    </cfRule>
  </conditionalFormatting>
  <conditionalFormatting sqref="JU81">
    <cfRule type="expression" dxfId="261" priority="262">
      <formula>JG81&gt;1</formula>
    </cfRule>
  </conditionalFormatting>
  <conditionalFormatting sqref="JU81">
    <cfRule type="expression" dxfId="260" priority="261">
      <formula>JG81=0</formula>
    </cfRule>
  </conditionalFormatting>
  <conditionalFormatting sqref="JV81">
    <cfRule type="expression" dxfId="259" priority="260">
      <formula>JH81&gt;1</formula>
    </cfRule>
  </conditionalFormatting>
  <conditionalFormatting sqref="JV81">
    <cfRule type="expression" dxfId="258" priority="259">
      <formula>JH81=0</formula>
    </cfRule>
  </conditionalFormatting>
  <conditionalFormatting sqref="JW81">
    <cfRule type="expression" dxfId="257" priority="258">
      <formula>JI81&gt;1</formula>
    </cfRule>
  </conditionalFormatting>
  <conditionalFormatting sqref="JW81">
    <cfRule type="expression" dxfId="256" priority="257">
      <formula>JI81=0</formula>
    </cfRule>
  </conditionalFormatting>
  <conditionalFormatting sqref="JR82">
    <cfRule type="expression" dxfId="255" priority="256">
      <formula>JD82&gt;1</formula>
    </cfRule>
  </conditionalFormatting>
  <conditionalFormatting sqref="JR82">
    <cfRule type="expression" dxfId="254" priority="255">
      <formula>JD82=0</formula>
    </cfRule>
  </conditionalFormatting>
  <conditionalFormatting sqref="JS82">
    <cfRule type="expression" dxfId="253" priority="254">
      <formula>JE82&gt;1</formula>
    </cfRule>
  </conditionalFormatting>
  <conditionalFormatting sqref="JS82">
    <cfRule type="expression" dxfId="252" priority="253">
      <formula>JE82=0</formula>
    </cfRule>
  </conditionalFormatting>
  <conditionalFormatting sqref="JT82">
    <cfRule type="expression" dxfId="251" priority="252">
      <formula>JF82&gt;1</formula>
    </cfRule>
  </conditionalFormatting>
  <conditionalFormatting sqref="JT82">
    <cfRule type="expression" dxfId="250" priority="251">
      <formula>JF82=0</formula>
    </cfRule>
  </conditionalFormatting>
  <conditionalFormatting sqref="JU82">
    <cfRule type="expression" dxfId="249" priority="250">
      <formula>JG82&gt;1</formula>
    </cfRule>
  </conditionalFormatting>
  <conditionalFormatting sqref="JU82">
    <cfRule type="expression" dxfId="248" priority="249">
      <formula>JG82=0</formula>
    </cfRule>
  </conditionalFormatting>
  <conditionalFormatting sqref="JV82">
    <cfRule type="expression" dxfId="247" priority="248">
      <formula>JH82&gt;1</formula>
    </cfRule>
  </conditionalFormatting>
  <conditionalFormatting sqref="JV82">
    <cfRule type="expression" dxfId="246" priority="247">
      <formula>JH82=0</formula>
    </cfRule>
  </conditionalFormatting>
  <conditionalFormatting sqref="JW82">
    <cfRule type="expression" dxfId="245" priority="246">
      <formula>JI82&gt;1</formula>
    </cfRule>
  </conditionalFormatting>
  <conditionalFormatting sqref="JW82">
    <cfRule type="expression" dxfId="244" priority="245">
      <formula>JI82=0</formula>
    </cfRule>
  </conditionalFormatting>
  <conditionalFormatting sqref="JR83">
    <cfRule type="expression" dxfId="243" priority="244">
      <formula>JD83&gt;1</formula>
    </cfRule>
  </conditionalFormatting>
  <conditionalFormatting sqref="JR83">
    <cfRule type="expression" dxfId="242" priority="243">
      <formula>JD83=0</formula>
    </cfRule>
  </conditionalFormatting>
  <conditionalFormatting sqref="JS83">
    <cfRule type="expression" dxfId="241" priority="242">
      <formula>JE83&gt;1</formula>
    </cfRule>
  </conditionalFormatting>
  <conditionalFormatting sqref="JS83">
    <cfRule type="expression" dxfId="240" priority="241">
      <formula>JE83=0</formula>
    </cfRule>
  </conditionalFormatting>
  <conditionalFormatting sqref="JT83">
    <cfRule type="expression" dxfId="239" priority="240">
      <formula>JF83&gt;1</formula>
    </cfRule>
  </conditionalFormatting>
  <conditionalFormatting sqref="JT83">
    <cfRule type="expression" dxfId="238" priority="239">
      <formula>JF83=0</formula>
    </cfRule>
  </conditionalFormatting>
  <conditionalFormatting sqref="JU83">
    <cfRule type="expression" dxfId="237" priority="238">
      <formula>JG83&gt;1</formula>
    </cfRule>
  </conditionalFormatting>
  <conditionalFormatting sqref="JU83">
    <cfRule type="expression" dxfId="236" priority="237">
      <formula>JG83=0</formula>
    </cfRule>
  </conditionalFormatting>
  <conditionalFormatting sqref="JV83">
    <cfRule type="expression" dxfId="235" priority="236">
      <formula>JH83&gt;1</formula>
    </cfRule>
  </conditionalFormatting>
  <conditionalFormatting sqref="JV83">
    <cfRule type="expression" dxfId="234" priority="235">
      <formula>JH83=0</formula>
    </cfRule>
  </conditionalFormatting>
  <conditionalFormatting sqref="JW83">
    <cfRule type="expression" dxfId="233" priority="234">
      <formula>JI83&gt;1</formula>
    </cfRule>
  </conditionalFormatting>
  <conditionalFormatting sqref="JW83">
    <cfRule type="expression" dxfId="232" priority="233">
      <formula>JI83=0</formula>
    </cfRule>
  </conditionalFormatting>
  <conditionalFormatting sqref="JR75">
    <cfRule type="expression" dxfId="231" priority="232">
      <formula>JD75&gt;1</formula>
    </cfRule>
  </conditionalFormatting>
  <conditionalFormatting sqref="JR75">
    <cfRule type="expression" dxfId="230" priority="231">
      <formula>JD75=0</formula>
    </cfRule>
  </conditionalFormatting>
  <conditionalFormatting sqref="JS75">
    <cfRule type="expression" dxfId="229" priority="230">
      <formula>JE75&gt;1</formula>
    </cfRule>
  </conditionalFormatting>
  <conditionalFormatting sqref="JS75">
    <cfRule type="expression" dxfId="228" priority="229">
      <formula>JE75=0</formula>
    </cfRule>
  </conditionalFormatting>
  <conditionalFormatting sqref="JT75">
    <cfRule type="expression" dxfId="227" priority="228">
      <formula>JF75&gt;1</formula>
    </cfRule>
  </conditionalFormatting>
  <conditionalFormatting sqref="JT75">
    <cfRule type="expression" dxfId="226" priority="227">
      <formula>JF75=0</formula>
    </cfRule>
  </conditionalFormatting>
  <conditionalFormatting sqref="JU75">
    <cfRule type="expression" dxfId="225" priority="226">
      <formula>JG75&gt;1</formula>
    </cfRule>
  </conditionalFormatting>
  <conditionalFormatting sqref="JU75">
    <cfRule type="expression" dxfId="224" priority="225">
      <formula>JG75=0</formula>
    </cfRule>
  </conditionalFormatting>
  <conditionalFormatting sqref="JV75">
    <cfRule type="expression" dxfId="223" priority="224">
      <formula>JH75&gt;1</formula>
    </cfRule>
  </conditionalFormatting>
  <conditionalFormatting sqref="JV75">
    <cfRule type="expression" dxfId="222" priority="223">
      <formula>JH75=0</formula>
    </cfRule>
  </conditionalFormatting>
  <conditionalFormatting sqref="JW75">
    <cfRule type="expression" dxfId="221" priority="222">
      <formula>JI75&gt;1</formula>
    </cfRule>
  </conditionalFormatting>
  <conditionalFormatting sqref="JW75">
    <cfRule type="expression" dxfId="220" priority="221">
      <formula>JI75=0</formula>
    </cfRule>
  </conditionalFormatting>
  <conditionalFormatting sqref="JR74">
    <cfRule type="expression" dxfId="219" priority="220">
      <formula>JD74&gt;1</formula>
    </cfRule>
  </conditionalFormatting>
  <conditionalFormatting sqref="JR74">
    <cfRule type="expression" dxfId="218" priority="219">
      <formula>JD74=0</formula>
    </cfRule>
  </conditionalFormatting>
  <conditionalFormatting sqref="JS74">
    <cfRule type="expression" dxfId="217" priority="218">
      <formula>JE74&gt;1</formula>
    </cfRule>
  </conditionalFormatting>
  <conditionalFormatting sqref="JS74">
    <cfRule type="expression" dxfId="216" priority="217">
      <formula>JE74=0</formula>
    </cfRule>
  </conditionalFormatting>
  <conditionalFormatting sqref="JT74">
    <cfRule type="expression" dxfId="215" priority="216">
      <formula>JF74&gt;1</formula>
    </cfRule>
  </conditionalFormatting>
  <conditionalFormatting sqref="JT74">
    <cfRule type="expression" dxfId="214" priority="215">
      <formula>JF74=0</formula>
    </cfRule>
  </conditionalFormatting>
  <conditionalFormatting sqref="JU74">
    <cfRule type="expression" dxfId="213" priority="214">
      <formula>JG74&gt;1</formula>
    </cfRule>
  </conditionalFormatting>
  <conditionalFormatting sqref="JU74">
    <cfRule type="expression" dxfId="212" priority="213">
      <formula>JG74=0</formula>
    </cfRule>
  </conditionalFormatting>
  <conditionalFormatting sqref="JV74">
    <cfRule type="expression" dxfId="211" priority="212">
      <formula>JH74&gt;1</formula>
    </cfRule>
  </conditionalFormatting>
  <conditionalFormatting sqref="JV74">
    <cfRule type="expression" dxfId="210" priority="211">
      <formula>JH74=0</formula>
    </cfRule>
  </conditionalFormatting>
  <conditionalFormatting sqref="JW74">
    <cfRule type="expression" dxfId="209" priority="210">
      <formula>JI74&gt;1</formula>
    </cfRule>
  </conditionalFormatting>
  <conditionalFormatting sqref="JW74">
    <cfRule type="expression" dxfId="208" priority="209">
      <formula>JI74=0</formula>
    </cfRule>
  </conditionalFormatting>
  <conditionalFormatting sqref="JR73">
    <cfRule type="expression" dxfId="207" priority="208">
      <formula>JD73&gt;1</formula>
    </cfRule>
  </conditionalFormatting>
  <conditionalFormatting sqref="JR73">
    <cfRule type="expression" dxfId="206" priority="207">
      <formula>JD73=0</formula>
    </cfRule>
  </conditionalFormatting>
  <conditionalFormatting sqref="JS73">
    <cfRule type="expression" dxfId="205" priority="206">
      <formula>JE73&gt;1</formula>
    </cfRule>
  </conditionalFormatting>
  <conditionalFormatting sqref="JS73">
    <cfRule type="expression" dxfId="204" priority="205">
      <formula>JE73=0</formula>
    </cfRule>
  </conditionalFormatting>
  <conditionalFormatting sqref="JT73">
    <cfRule type="expression" dxfId="203" priority="204">
      <formula>JF73&gt;1</formula>
    </cfRule>
  </conditionalFormatting>
  <conditionalFormatting sqref="JT73">
    <cfRule type="expression" dxfId="202" priority="203">
      <formula>JF73=0</formula>
    </cfRule>
  </conditionalFormatting>
  <conditionalFormatting sqref="JU73">
    <cfRule type="expression" dxfId="201" priority="202">
      <formula>JG73&gt;1</formula>
    </cfRule>
  </conditionalFormatting>
  <conditionalFormatting sqref="JU73">
    <cfRule type="expression" dxfId="200" priority="201">
      <formula>JG73=0</formula>
    </cfRule>
  </conditionalFormatting>
  <conditionalFormatting sqref="JV73">
    <cfRule type="expression" dxfId="199" priority="200">
      <formula>JH73&gt;1</formula>
    </cfRule>
  </conditionalFormatting>
  <conditionalFormatting sqref="JV73">
    <cfRule type="expression" dxfId="198" priority="199">
      <formula>JH73=0</formula>
    </cfRule>
  </conditionalFormatting>
  <conditionalFormatting sqref="JW73">
    <cfRule type="expression" dxfId="197" priority="198">
      <formula>JI73&gt;1</formula>
    </cfRule>
  </conditionalFormatting>
  <conditionalFormatting sqref="JW73">
    <cfRule type="expression" dxfId="196" priority="197">
      <formula>JI73=0</formula>
    </cfRule>
  </conditionalFormatting>
  <conditionalFormatting sqref="JR72">
    <cfRule type="expression" dxfId="195" priority="196">
      <formula>JD72&gt;1</formula>
    </cfRule>
  </conditionalFormatting>
  <conditionalFormatting sqref="JR72">
    <cfRule type="expression" dxfId="194" priority="195">
      <formula>JD72=0</formula>
    </cfRule>
  </conditionalFormatting>
  <conditionalFormatting sqref="JS72">
    <cfRule type="expression" dxfId="193" priority="194">
      <formula>JE72&gt;1</formula>
    </cfRule>
  </conditionalFormatting>
  <conditionalFormatting sqref="JS72">
    <cfRule type="expression" dxfId="192" priority="193">
      <formula>JE72=0</formula>
    </cfRule>
  </conditionalFormatting>
  <conditionalFormatting sqref="JT72">
    <cfRule type="expression" dxfId="191" priority="192">
      <formula>JF72&gt;1</formula>
    </cfRule>
  </conditionalFormatting>
  <conditionalFormatting sqref="JT72">
    <cfRule type="expression" dxfId="190" priority="191">
      <formula>JF72=0</formula>
    </cfRule>
  </conditionalFormatting>
  <conditionalFormatting sqref="JU72">
    <cfRule type="expression" dxfId="189" priority="190">
      <formula>JG72&gt;1</formula>
    </cfRule>
  </conditionalFormatting>
  <conditionalFormatting sqref="JU72">
    <cfRule type="expression" dxfId="188" priority="189">
      <formula>JG72=0</formula>
    </cfRule>
  </conditionalFormatting>
  <conditionalFormatting sqref="JV72">
    <cfRule type="expression" dxfId="187" priority="188">
      <formula>JH72&gt;1</formula>
    </cfRule>
  </conditionalFormatting>
  <conditionalFormatting sqref="JV72">
    <cfRule type="expression" dxfId="186" priority="187">
      <formula>JH72=0</formula>
    </cfRule>
  </conditionalFormatting>
  <conditionalFormatting sqref="JW72">
    <cfRule type="expression" dxfId="185" priority="186">
      <formula>JI72&gt;1</formula>
    </cfRule>
  </conditionalFormatting>
  <conditionalFormatting sqref="JW72">
    <cfRule type="expression" dxfId="184" priority="185">
      <formula>JI72=0</formula>
    </cfRule>
  </conditionalFormatting>
  <conditionalFormatting sqref="JR71">
    <cfRule type="expression" dxfId="183" priority="184">
      <formula>JD71&gt;1</formula>
    </cfRule>
  </conditionalFormatting>
  <conditionalFormatting sqref="JR71">
    <cfRule type="expression" dxfId="182" priority="183">
      <formula>JD71=0</formula>
    </cfRule>
  </conditionalFormatting>
  <conditionalFormatting sqref="JS71">
    <cfRule type="expression" dxfId="181" priority="182">
      <formula>JE71&gt;1</formula>
    </cfRule>
  </conditionalFormatting>
  <conditionalFormatting sqref="JS71">
    <cfRule type="expression" dxfId="180" priority="181">
      <formula>JE71=0</formula>
    </cfRule>
  </conditionalFormatting>
  <conditionalFormatting sqref="JT71">
    <cfRule type="expression" dxfId="179" priority="180">
      <formula>JF71&gt;1</formula>
    </cfRule>
  </conditionalFormatting>
  <conditionalFormatting sqref="JT71">
    <cfRule type="expression" dxfId="178" priority="179">
      <formula>JF71=0</formula>
    </cfRule>
  </conditionalFormatting>
  <conditionalFormatting sqref="JU71">
    <cfRule type="expression" dxfId="177" priority="178">
      <formula>JG71&gt;1</formula>
    </cfRule>
  </conditionalFormatting>
  <conditionalFormatting sqref="JU71">
    <cfRule type="expression" dxfId="176" priority="177">
      <formula>JG71=0</formula>
    </cfRule>
  </conditionalFormatting>
  <conditionalFormatting sqref="JV71">
    <cfRule type="expression" dxfId="175" priority="176">
      <formula>JH71&gt;1</formula>
    </cfRule>
  </conditionalFormatting>
  <conditionalFormatting sqref="JV71">
    <cfRule type="expression" dxfId="174" priority="175">
      <formula>JH71=0</formula>
    </cfRule>
  </conditionalFormatting>
  <conditionalFormatting sqref="JW71">
    <cfRule type="expression" dxfId="173" priority="174">
      <formula>JI71&gt;1</formula>
    </cfRule>
  </conditionalFormatting>
  <conditionalFormatting sqref="JW71">
    <cfRule type="expression" dxfId="172" priority="173">
      <formula>JI71=0</formula>
    </cfRule>
  </conditionalFormatting>
  <conditionalFormatting sqref="JR70">
    <cfRule type="expression" dxfId="171" priority="172">
      <formula>JD70&gt;1</formula>
    </cfRule>
  </conditionalFormatting>
  <conditionalFormatting sqref="JR70">
    <cfRule type="expression" dxfId="170" priority="171">
      <formula>JD70=0</formula>
    </cfRule>
  </conditionalFormatting>
  <conditionalFormatting sqref="JS70">
    <cfRule type="expression" dxfId="169" priority="170">
      <formula>JE70&gt;1</formula>
    </cfRule>
  </conditionalFormatting>
  <conditionalFormatting sqref="JS70">
    <cfRule type="expression" dxfId="168" priority="169">
      <formula>JE70=0</formula>
    </cfRule>
  </conditionalFormatting>
  <conditionalFormatting sqref="JT70">
    <cfRule type="expression" dxfId="167" priority="168">
      <formula>JF70&gt;1</formula>
    </cfRule>
  </conditionalFormatting>
  <conditionalFormatting sqref="JT70">
    <cfRule type="expression" dxfId="166" priority="167">
      <formula>JF70=0</formula>
    </cfRule>
  </conditionalFormatting>
  <conditionalFormatting sqref="JU70">
    <cfRule type="expression" dxfId="165" priority="166">
      <formula>JG70&gt;1</formula>
    </cfRule>
  </conditionalFormatting>
  <conditionalFormatting sqref="JU70">
    <cfRule type="expression" dxfId="164" priority="165">
      <formula>JG70=0</formula>
    </cfRule>
  </conditionalFormatting>
  <conditionalFormatting sqref="JV70">
    <cfRule type="expression" dxfId="163" priority="164">
      <formula>JH70&gt;1</formula>
    </cfRule>
  </conditionalFormatting>
  <conditionalFormatting sqref="JV70">
    <cfRule type="expression" dxfId="162" priority="163">
      <formula>JH70=0</formula>
    </cfRule>
  </conditionalFormatting>
  <conditionalFormatting sqref="JW70">
    <cfRule type="expression" dxfId="161" priority="162">
      <formula>JI70&gt;1</formula>
    </cfRule>
  </conditionalFormatting>
  <conditionalFormatting sqref="JW70">
    <cfRule type="expression" dxfId="160" priority="161">
      <formula>JI70=0</formula>
    </cfRule>
  </conditionalFormatting>
  <conditionalFormatting sqref="JR69">
    <cfRule type="expression" dxfId="159" priority="160">
      <formula>JD69&gt;1</formula>
    </cfRule>
  </conditionalFormatting>
  <conditionalFormatting sqref="JR69">
    <cfRule type="expression" dxfId="158" priority="159">
      <formula>JD69=0</formula>
    </cfRule>
  </conditionalFormatting>
  <conditionalFormatting sqref="JS69">
    <cfRule type="expression" dxfId="157" priority="158">
      <formula>JE69&gt;1</formula>
    </cfRule>
  </conditionalFormatting>
  <conditionalFormatting sqref="JS69">
    <cfRule type="expression" dxfId="156" priority="157">
      <formula>JE69=0</formula>
    </cfRule>
  </conditionalFormatting>
  <conditionalFormatting sqref="JT69">
    <cfRule type="expression" dxfId="155" priority="156">
      <formula>JF69&gt;1</formula>
    </cfRule>
  </conditionalFormatting>
  <conditionalFormatting sqref="JT69">
    <cfRule type="expression" dxfId="154" priority="155">
      <formula>JF69=0</formula>
    </cfRule>
  </conditionalFormatting>
  <conditionalFormatting sqref="JU69">
    <cfRule type="expression" dxfId="153" priority="154">
      <formula>JG69&gt;1</formula>
    </cfRule>
  </conditionalFormatting>
  <conditionalFormatting sqref="JU69">
    <cfRule type="expression" dxfId="152" priority="153">
      <formula>JG69=0</formula>
    </cfRule>
  </conditionalFormatting>
  <conditionalFormatting sqref="JV69">
    <cfRule type="expression" dxfId="151" priority="152">
      <formula>JH69&gt;1</formula>
    </cfRule>
  </conditionalFormatting>
  <conditionalFormatting sqref="JV69">
    <cfRule type="expression" dxfId="150" priority="151">
      <formula>JH69=0</formula>
    </cfRule>
  </conditionalFormatting>
  <conditionalFormatting sqref="JW69">
    <cfRule type="expression" dxfId="149" priority="150">
      <formula>JI69&gt;1</formula>
    </cfRule>
  </conditionalFormatting>
  <conditionalFormatting sqref="JW69">
    <cfRule type="expression" dxfId="148" priority="149">
      <formula>JI69=0</formula>
    </cfRule>
  </conditionalFormatting>
  <conditionalFormatting sqref="JR98">
    <cfRule type="expression" dxfId="147" priority="148">
      <formula>JD98&gt;1</formula>
    </cfRule>
  </conditionalFormatting>
  <conditionalFormatting sqref="JR98">
    <cfRule type="expression" dxfId="146" priority="147">
      <formula>JD98=0</formula>
    </cfRule>
  </conditionalFormatting>
  <conditionalFormatting sqref="JS98">
    <cfRule type="expression" dxfId="145" priority="146">
      <formula>JE98&gt;1</formula>
    </cfRule>
  </conditionalFormatting>
  <conditionalFormatting sqref="JS98">
    <cfRule type="expression" dxfId="144" priority="145">
      <formula>JE98=0</formula>
    </cfRule>
  </conditionalFormatting>
  <conditionalFormatting sqref="JT98">
    <cfRule type="expression" dxfId="143" priority="144">
      <formula>JF98&gt;1</formula>
    </cfRule>
  </conditionalFormatting>
  <conditionalFormatting sqref="JT98">
    <cfRule type="expression" dxfId="142" priority="143">
      <formula>JF98=0</formula>
    </cfRule>
  </conditionalFormatting>
  <conditionalFormatting sqref="JU98">
    <cfRule type="expression" dxfId="141" priority="142">
      <formula>JG98&gt;1</formula>
    </cfRule>
  </conditionalFormatting>
  <conditionalFormatting sqref="JU98">
    <cfRule type="expression" dxfId="140" priority="141">
      <formula>JG98=0</formula>
    </cfRule>
  </conditionalFormatting>
  <conditionalFormatting sqref="JV98">
    <cfRule type="expression" dxfId="139" priority="140">
      <formula>JH98&gt;1</formula>
    </cfRule>
  </conditionalFormatting>
  <conditionalFormatting sqref="JV98">
    <cfRule type="expression" dxfId="138" priority="139">
      <formula>JH98=0</formula>
    </cfRule>
  </conditionalFormatting>
  <conditionalFormatting sqref="JW98">
    <cfRule type="expression" dxfId="137" priority="138">
      <formula>JI98&gt;1</formula>
    </cfRule>
  </conditionalFormatting>
  <conditionalFormatting sqref="JW98">
    <cfRule type="expression" dxfId="136" priority="137">
      <formula>JI98=0</formula>
    </cfRule>
  </conditionalFormatting>
  <conditionalFormatting sqref="JR99">
    <cfRule type="expression" dxfId="135" priority="136">
      <formula>JD99&gt;1</formula>
    </cfRule>
  </conditionalFormatting>
  <conditionalFormatting sqref="JR99">
    <cfRule type="expression" dxfId="134" priority="135">
      <formula>JD99=0</formula>
    </cfRule>
  </conditionalFormatting>
  <conditionalFormatting sqref="JS99">
    <cfRule type="expression" dxfId="133" priority="134">
      <formula>JE99&gt;1</formula>
    </cfRule>
  </conditionalFormatting>
  <conditionalFormatting sqref="JS99">
    <cfRule type="expression" dxfId="132" priority="133">
      <formula>JE99=0</formula>
    </cfRule>
  </conditionalFormatting>
  <conditionalFormatting sqref="JT99">
    <cfRule type="expression" dxfId="131" priority="132">
      <formula>JF99&gt;1</formula>
    </cfRule>
  </conditionalFormatting>
  <conditionalFormatting sqref="JT99">
    <cfRule type="expression" dxfId="130" priority="131">
      <formula>JF99=0</formula>
    </cfRule>
  </conditionalFormatting>
  <conditionalFormatting sqref="JU99">
    <cfRule type="expression" dxfId="129" priority="130">
      <formula>JG99&gt;1</formula>
    </cfRule>
  </conditionalFormatting>
  <conditionalFormatting sqref="JU99">
    <cfRule type="expression" dxfId="128" priority="129">
      <formula>JG99=0</formula>
    </cfRule>
  </conditionalFormatting>
  <conditionalFormatting sqref="JV99">
    <cfRule type="expression" dxfId="127" priority="128">
      <formula>JH99&gt;1</formula>
    </cfRule>
  </conditionalFormatting>
  <conditionalFormatting sqref="JV99">
    <cfRule type="expression" dxfId="126" priority="127">
      <formula>JH99=0</formula>
    </cfRule>
  </conditionalFormatting>
  <conditionalFormatting sqref="JW99">
    <cfRule type="expression" dxfId="125" priority="126">
      <formula>JI99&gt;1</formula>
    </cfRule>
  </conditionalFormatting>
  <conditionalFormatting sqref="JW99">
    <cfRule type="expression" dxfId="124" priority="125">
      <formula>JI99=0</formula>
    </cfRule>
  </conditionalFormatting>
  <conditionalFormatting sqref="JR100">
    <cfRule type="expression" dxfId="123" priority="124">
      <formula>JD100&gt;1</formula>
    </cfRule>
  </conditionalFormatting>
  <conditionalFormatting sqref="JR100">
    <cfRule type="expression" dxfId="122" priority="123">
      <formula>JD100=0</formula>
    </cfRule>
  </conditionalFormatting>
  <conditionalFormatting sqref="JS100">
    <cfRule type="expression" dxfId="121" priority="122">
      <formula>JE100&gt;1</formula>
    </cfRule>
  </conditionalFormatting>
  <conditionalFormatting sqref="JS100">
    <cfRule type="expression" dxfId="120" priority="121">
      <formula>JE100=0</formula>
    </cfRule>
  </conditionalFormatting>
  <conditionalFormatting sqref="JT100">
    <cfRule type="expression" dxfId="119" priority="120">
      <formula>JF100&gt;1</formula>
    </cfRule>
  </conditionalFormatting>
  <conditionalFormatting sqref="JT100">
    <cfRule type="expression" dxfId="118" priority="119">
      <formula>JF100=0</formula>
    </cfRule>
  </conditionalFormatting>
  <conditionalFormatting sqref="JU100">
    <cfRule type="expression" dxfId="117" priority="118">
      <formula>JG100&gt;1</formula>
    </cfRule>
  </conditionalFormatting>
  <conditionalFormatting sqref="JU100">
    <cfRule type="expression" dxfId="116" priority="117">
      <formula>JG100=0</formula>
    </cfRule>
  </conditionalFormatting>
  <conditionalFormatting sqref="JV100">
    <cfRule type="expression" dxfId="115" priority="116">
      <formula>JH100&gt;1</formula>
    </cfRule>
  </conditionalFormatting>
  <conditionalFormatting sqref="JV100">
    <cfRule type="expression" dxfId="114" priority="115">
      <formula>JH100=0</formula>
    </cfRule>
  </conditionalFormatting>
  <conditionalFormatting sqref="JW100">
    <cfRule type="expression" dxfId="113" priority="114">
      <formula>JI100&gt;1</formula>
    </cfRule>
  </conditionalFormatting>
  <conditionalFormatting sqref="JW100">
    <cfRule type="expression" dxfId="112" priority="113">
      <formula>JI100=0</formula>
    </cfRule>
  </conditionalFormatting>
  <conditionalFormatting sqref="JR101">
    <cfRule type="expression" dxfId="111" priority="112">
      <formula>JD101&gt;1</formula>
    </cfRule>
  </conditionalFormatting>
  <conditionalFormatting sqref="JR101">
    <cfRule type="expression" dxfId="110" priority="111">
      <formula>JD101=0</formula>
    </cfRule>
  </conditionalFormatting>
  <conditionalFormatting sqref="JS101">
    <cfRule type="expression" dxfId="109" priority="110">
      <formula>JE101&gt;1</formula>
    </cfRule>
  </conditionalFormatting>
  <conditionalFormatting sqref="JS101">
    <cfRule type="expression" dxfId="108" priority="109">
      <formula>JE101=0</formula>
    </cfRule>
  </conditionalFormatting>
  <conditionalFormatting sqref="JT101">
    <cfRule type="expression" dxfId="107" priority="108">
      <formula>JF101&gt;1</formula>
    </cfRule>
  </conditionalFormatting>
  <conditionalFormatting sqref="JT101">
    <cfRule type="expression" dxfId="106" priority="107">
      <formula>JF101=0</formula>
    </cfRule>
  </conditionalFormatting>
  <conditionalFormatting sqref="JU101">
    <cfRule type="expression" dxfId="105" priority="106">
      <formula>JG101&gt;1</formula>
    </cfRule>
  </conditionalFormatting>
  <conditionalFormatting sqref="JU101">
    <cfRule type="expression" dxfId="104" priority="105">
      <formula>JG101=0</formula>
    </cfRule>
  </conditionalFormatting>
  <conditionalFormatting sqref="JV101">
    <cfRule type="expression" dxfId="103" priority="104">
      <formula>JH101&gt;1</formula>
    </cfRule>
  </conditionalFormatting>
  <conditionalFormatting sqref="JV101">
    <cfRule type="expression" dxfId="102" priority="103">
      <formula>JH101=0</formula>
    </cfRule>
  </conditionalFormatting>
  <conditionalFormatting sqref="JW101">
    <cfRule type="expression" dxfId="101" priority="102">
      <formula>JI101&gt;1</formula>
    </cfRule>
  </conditionalFormatting>
  <conditionalFormatting sqref="JW101">
    <cfRule type="expression" dxfId="100" priority="101">
      <formula>JI101=0</formula>
    </cfRule>
  </conditionalFormatting>
  <conditionalFormatting sqref="JR102">
    <cfRule type="expression" dxfId="99" priority="100">
      <formula>JD102&gt;1</formula>
    </cfRule>
  </conditionalFormatting>
  <conditionalFormatting sqref="JR102">
    <cfRule type="expression" dxfId="98" priority="99">
      <formula>JD102=0</formula>
    </cfRule>
  </conditionalFormatting>
  <conditionalFormatting sqref="JS102">
    <cfRule type="expression" dxfId="97" priority="98">
      <formula>JE102&gt;1</formula>
    </cfRule>
  </conditionalFormatting>
  <conditionalFormatting sqref="JS102">
    <cfRule type="expression" dxfId="96" priority="97">
      <formula>JE102=0</formula>
    </cfRule>
  </conditionalFormatting>
  <conditionalFormatting sqref="JT102">
    <cfRule type="expression" dxfId="95" priority="96">
      <formula>JF102&gt;1</formula>
    </cfRule>
  </conditionalFormatting>
  <conditionalFormatting sqref="JT102">
    <cfRule type="expression" dxfId="94" priority="95">
      <formula>JF102=0</formula>
    </cfRule>
  </conditionalFormatting>
  <conditionalFormatting sqref="JU102">
    <cfRule type="expression" dxfId="93" priority="94">
      <formula>JG102&gt;1</formula>
    </cfRule>
  </conditionalFormatting>
  <conditionalFormatting sqref="JU102">
    <cfRule type="expression" dxfId="92" priority="93">
      <formula>JG102=0</formula>
    </cfRule>
  </conditionalFormatting>
  <conditionalFormatting sqref="JV102">
    <cfRule type="expression" dxfId="91" priority="92">
      <formula>JH102&gt;1</formula>
    </cfRule>
  </conditionalFormatting>
  <conditionalFormatting sqref="JV102">
    <cfRule type="expression" dxfId="90" priority="91">
      <formula>JH102=0</formula>
    </cfRule>
  </conditionalFormatting>
  <conditionalFormatting sqref="JW102">
    <cfRule type="expression" dxfId="89" priority="90">
      <formula>JI102&gt;1</formula>
    </cfRule>
  </conditionalFormatting>
  <conditionalFormatting sqref="JW102">
    <cfRule type="expression" dxfId="88" priority="89">
      <formula>JI102=0</formula>
    </cfRule>
  </conditionalFormatting>
  <conditionalFormatting sqref="JR103">
    <cfRule type="expression" dxfId="87" priority="88">
      <formula>JD103&gt;1</formula>
    </cfRule>
  </conditionalFormatting>
  <conditionalFormatting sqref="JR103">
    <cfRule type="expression" dxfId="86" priority="87">
      <formula>JD103=0</formula>
    </cfRule>
  </conditionalFormatting>
  <conditionalFormatting sqref="JS103">
    <cfRule type="expression" dxfId="85" priority="86">
      <formula>JE103&gt;1</formula>
    </cfRule>
  </conditionalFormatting>
  <conditionalFormatting sqref="JS103">
    <cfRule type="expression" dxfId="84" priority="85">
      <formula>JE103=0</formula>
    </cfRule>
  </conditionalFormatting>
  <conditionalFormatting sqref="JT103">
    <cfRule type="expression" dxfId="83" priority="84">
      <formula>JF103&gt;1</formula>
    </cfRule>
  </conditionalFormatting>
  <conditionalFormatting sqref="JT103">
    <cfRule type="expression" dxfId="82" priority="83">
      <formula>JF103=0</formula>
    </cfRule>
  </conditionalFormatting>
  <conditionalFormatting sqref="JU103">
    <cfRule type="expression" dxfId="81" priority="82">
      <formula>JG103&gt;1</formula>
    </cfRule>
  </conditionalFormatting>
  <conditionalFormatting sqref="JU103">
    <cfRule type="expression" dxfId="80" priority="81">
      <formula>JG103=0</formula>
    </cfRule>
  </conditionalFormatting>
  <conditionalFormatting sqref="JV103">
    <cfRule type="expression" dxfId="79" priority="80">
      <formula>JH103&gt;1</formula>
    </cfRule>
  </conditionalFormatting>
  <conditionalFormatting sqref="JV103">
    <cfRule type="expression" dxfId="78" priority="79">
      <formula>JH103=0</formula>
    </cfRule>
  </conditionalFormatting>
  <conditionalFormatting sqref="JW103">
    <cfRule type="expression" dxfId="77" priority="78">
      <formula>JI103&gt;1</formula>
    </cfRule>
  </conditionalFormatting>
  <conditionalFormatting sqref="JW103">
    <cfRule type="expression" dxfId="76" priority="77">
      <formula>JI103=0</formula>
    </cfRule>
  </conditionalFormatting>
  <conditionalFormatting sqref="JR104">
    <cfRule type="expression" dxfId="75" priority="76">
      <formula>JD104&gt;1</formula>
    </cfRule>
  </conditionalFormatting>
  <conditionalFormatting sqref="JR104">
    <cfRule type="expression" dxfId="74" priority="75">
      <formula>JD104=0</formula>
    </cfRule>
  </conditionalFormatting>
  <conditionalFormatting sqref="JS104">
    <cfRule type="expression" dxfId="73" priority="74">
      <formula>JE104&gt;1</formula>
    </cfRule>
  </conditionalFormatting>
  <conditionalFormatting sqref="JS104">
    <cfRule type="expression" dxfId="72" priority="73">
      <formula>JE104=0</formula>
    </cfRule>
  </conditionalFormatting>
  <conditionalFormatting sqref="JT104">
    <cfRule type="expression" dxfId="71" priority="72">
      <formula>JF104&gt;1</formula>
    </cfRule>
  </conditionalFormatting>
  <conditionalFormatting sqref="JT104">
    <cfRule type="expression" dxfId="70" priority="71">
      <formula>JF104=0</formula>
    </cfRule>
  </conditionalFormatting>
  <conditionalFormatting sqref="JU104">
    <cfRule type="expression" dxfId="69" priority="70">
      <formula>JG104&gt;1</formula>
    </cfRule>
  </conditionalFormatting>
  <conditionalFormatting sqref="JU104">
    <cfRule type="expression" dxfId="68" priority="69">
      <formula>JG104=0</formula>
    </cfRule>
  </conditionalFormatting>
  <conditionalFormatting sqref="JV104">
    <cfRule type="expression" dxfId="67" priority="68">
      <formula>JH104&gt;1</formula>
    </cfRule>
  </conditionalFormatting>
  <conditionalFormatting sqref="JV104">
    <cfRule type="expression" dxfId="66" priority="67">
      <formula>JH104=0</formula>
    </cfRule>
  </conditionalFormatting>
  <conditionalFormatting sqref="JW104">
    <cfRule type="expression" dxfId="65" priority="66">
      <formula>JI104&gt;1</formula>
    </cfRule>
  </conditionalFormatting>
  <conditionalFormatting sqref="JW104">
    <cfRule type="expression" dxfId="64" priority="65">
      <formula>JI104=0</formula>
    </cfRule>
  </conditionalFormatting>
  <conditionalFormatting sqref="JR105">
    <cfRule type="expression" dxfId="63" priority="64">
      <formula>JD105&gt;1</formula>
    </cfRule>
  </conditionalFormatting>
  <conditionalFormatting sqref="JR105">
    <cfRule type="expression" dxfId="62" priority="63">
      <formula>JD105=0</formula>
    </cfRule>
  </conditionalFormatting>
  <conditionalFormatting sqref="JS105">
    <cfRule type="expression" dxfId="61" priority="62">
      <formula>JE105&gt;1</formula>
    </cfRule>
  </conditionalFormatting>
  <conditionalFormatting sqref="JS105">
    <cfRule type="expression" dxfId="60" priority="61">
      <formula>JE105=0</formula>
    </cfRule>
  </conditionalFormatting>
  <conditionalFormatting sqref="JT105">
    <cfRule type="expression" dxfId="59" priority="60">
      <formula>JF105&gt;1</formula>
    </cfRule>
  </conditionalFormatting>
  <conditionalFormatting sqref="JT105">
    <cfRule type="expression" dxfId="58" priority="59">
      <formula>JF105=0</formula>
    </cfRule>
  </conditionalFormatting>
  <conditionalFormatting sqref="JU105">
    <cfRule type="expression" dxfId="57" priority="58">
      <formula>JG105&gt;1</formula>
    </cfRule>
  </conditionalFormatting>
  <conditionalFormatting sqref="JU105">
    <cfRule type="expression" dxfId="56" priority="57">
      <formula>JG105=0</formula>
    </cfRule>
  </conditionalFormatting>
  <conditionalFormatting sqref="JV105">
    <cfRule type="expression" dxfId="55" priority="56">
      <formula>JH105&gt;1</formula>
    </cfRule>
  </conditionalFormatting>
  <conditionalFormatting sqref="JV105">
    <cfRule type="expression" dxfId="54" priority="55">
      <formula>JH105=0</formula>
    </cfRule>
  </conditionalFormatting>
  <conditionalFormatting sqref="JW105">
    <cfRule type="expression" dxfId="53" priority="54">
      <formula>JI105&gt;1</formula>
    </cfRule>
  </conditionalFormatting>
  <conditionalFormatting sqref="JW105">
    <cfRule type="expression" dxfId="52" priority="53">
      <formula>JI105=0</formula>
    </cfRule>
  </conditionalFormatting>
  <conditionalFormatting sqref="JR106">
    <cfRule type="expression" dxfId="51" priority="52">
      <formula>JD106&gt;1</formula>
    </cfRule>
  </conditionalFormatting>
  <conditionalFormatting sqref="JR106">
    <cfRule type="expression" dxfId="50" priority="51">
      <formula>JD106=0</formula>
    </cfRule>
  </conditionalFormatting>
  <conditionalFormatting sqref="JS106">
    <cfRule type="expression" dxfId="49" priority="50">
      <formula>JE106&gt;1</formula>
    </cfRule>
  </conditionalFormatting>
  <conditionalFormatting sqref="JS106">
    <cfRule type="expression" dxfId="48" priority="49">
      <formula>JE106=0</formula>
    </cfRule>
  </conditionalFormatting>
  <conditionalFormatting sqref="JT106">
    <cfRule type="expression" dxfId="47" priority="48">
      <formula>JF106&gt;1</formula>
    </cfRule>
  </conditionalFormatting>
  <conditionalFormatting sqref="JT106">
    <cfRule type="expression" dxfId="46" priority="47">
      <formula>JF106=0</formula>
    </cfRule>
  </conditionalFormatting>
  <conditionalFormatting sqref="JU106">
    <cfRule type="expression" dxfId="45" priority="46">
      <formula>JG106&gt;1</formula>
    </cfRule>
  </conditionalFormatting>
  <conditionalFormatting sqref="JU106">
    <cfRule type="expression" dxfId="44" priority="45">
      <formula>JG106=0</formula>
    </cfRule>
  </conditionalFormatting>
  <conditionalFormatting sqref="JV106">
    <cfRule type="expression" dxfId="43" priority="44">
      <formula>JH106&gt;1</formula>
    </cfRule>
  </conditionalFormatting>
  <conditionalFormatting sqref="JV106">
    <cfRule type="expression" dxfId="42" priority="43">
      <formula>JH106=0</formula>
    </cfRule>
  </conditionalFormatting>
  <conditionalFormatting sqref="JW106">
    <cfRule type="expression" dxfId="41" priority="42">
      <formula>JI106&gt;1</formula>
    </cfRule>
  </conditionalFormatting>
  <conditionalFormatting sqref="JW106">
    <cfRule type="expression" dxfId="40" priority="41">
      <formula>JI106=0</formula>
    </cfRule>
  </conditionalFormatting>
  <conditionalFormatting sqref="DR44:DR149">
    <cfRule type="cellIs" dxfId="39" priority="40" operator="equal">
      <formula>0</formula>
    </cfRule>
  </conditionalFormatting>
  <conditionalFormatting sqref="DR44:DR149">
    <cfRule type="cellIs" dxfId="38" priority="39" operator="equal">
      <formula>0</formula>
    </cfRule>
  </conditionalFormatting>
  <conditionalFormatting sqref="DR44:DR149">
    <cfRule type="cellIs" dxfId="37" priority="38" operator="equal">
      <formula>0</formula>
    </cfRule>
  </conditionalFormatting>
  <conditionalFormatting sqref="DR44:DR149">
    <cfRule type="cellIs" dxfId="36" priority="37" operator="equal">
      <formula>0</formula>
    </cfRule>
  </conditionalFormatting>
  <conditionalFormatting sqref="DR44:DR149">
    <cfRule type="cellIs" dxfId="35" priority="36" operator="equal">
      <formula>0</formula>
    </cfRule>
  </conditionalFormatting>
  <conditionalFormatting sqref="DR44:DR149">
    <cfRule type="cellIs" dxfId="34" priority="35" operator="equal">
      <formula>0</formula>
    </cfRule>
  </conditionalFormatting>
  <conditionalFormatting sqref="DR44:DR149">
    <cfRule type="cellIs" dxfId="33" priority="34" operator="equal">
      <formula>0</formula>
    </cfRule>
  </conditionalFormatting>
  <conditionalFormatting sqref="DR44:DR149">
    <cfRule type="cellIs" dxfId="32" priority="33" operator="equal">
      <formula>0</formula>
    </cfRule>
  </conditionalFormatting>
  <conditionalFormatting sqref="DR44:DR149">
    <cfRule type="cellIs" dxfId="31" priority="32" operator="equal">
      <formula>0</formula>
    </cfRule>
  </conditionalFormatting>
  <conditionalFormatting sqref="DR44:DR149">
    <cfRule type="cellIs" dxfId="30" priority="31" operator="equal">
      <formula>0</formula>
    </cfRule>
  </conditionalFormatting>
  <conditionalFormatting sqref="DR44:DR149">
    <cfRule type="cellIs" dxfId="29" priority="30" operator="equal">
      <formula>0</formula>
    </cfRule>
  </conditionalFormatting>
  <conditionalFormatting sqref="DR44:DR149">
    <cfRule type="cellIs" dxfId="28" priority="29" operator="equal">
      <formula>0</formula>
    </cfRule>
  </conditionalFormatting>
  <conditionalFormatting sqref="DR44:DR149">
    <cfRule type="cellIs" dxfId="27" priority="28" operator="equal">
      <formula>0</formula>
    </cfRule>
  </conditionalFormatting>
  <conditionalFormatting sqref="DR44:DR149">
    <cfRule type="cellIs" dxfId="26" priority="27" operator="equal">
      <formula>0</formula>
    </cfRule>
  </conditionalFormatting>
  <conditionalFormatting sqref="DR44:DR149">
    <cfRule type="cellIs" dxfId="25" priority="26" operator="equal">
      <formula>0</formula>
    </cfRule>
  </conditionalFormatting>
  <conditionalFormatting sqref="DR44:DR149">
    <cfRule type="cellIs" dxfId="24" priority="25" operator="equal">
      <formula>0</formula>
    </cfRule>
  </conditionalFormatting>
  <conditionalFormatting sqref="DR44:DR149">
    <cfRule type="cellIs" dxfId="23" priority="24" operator="equal">
      <formula>0</formula>
    </cfRule>
  </conditionalFormatting>
  <conditionalFormatting sqref="DR44:DR149">
    <cfRule type="cellIs" dxfId="22" priority="23" operator="equal">
      <formula>0</formula>
    </cfRule>
  </conditionalFormatting>
  <conditionalFormatting sqref="DR44:DR149">
    <cfRule type="cellIs" dxfId="21" priority="22" operator="equal">
      <formula>0</formula>
    </cfRule>
  </conditionalFormatting>
  <conditionalFormatting sqref="DR44:DR149">
    <cfRule type="cellIs" dxfId="20" priority="21" operator="equal">
      <formula>0</formula>
    </cfRule>
  </conditionalFormatting>
  <conditionalFormatting sqref="DR44:DR148">
    <cfRule type="cellIs" dxfId="19" priority="20" operator="equal">
      <formula>0</formula>
    </cfRule>
  </conditionalFormatting>
  <conditionalFormatting sqref="DR44:DR148">
    <cfRule type="cellIs" dxfId="18" priority="19" operator="equal">
      <formula>0</formula>
    </cfRule>
  </conditionalFormatting>
  <conditionalFormatting sqref="DR44:DR149">
    <cfRule type="cellIs" dxfId="17" priority="18" operator="equal">
      <formula>0</formula>
    </cfRule>
  </conditionalFormatting>
  <conditionalFormatting sqref="DR44:DR149">
    <cfRule type="cellIs" dxfId="16" priority="17" operator="equal">
      <formula>0</formula>
    </cfRule>
  </conditionalFormatting>
  <conditionalFormatting sqref="DR44:DR149">
    <cfRule type="cellIs" dxfId="15" priority="16" operator="equal">
      <formula>0</formula>
    </cfRule>
  </conditionalFormatting>
  <conditionalFormatting sqref="DR44:DR149">
    <cfRule type="cellIs" dxfId="14" priority="15" operator="equal">
      <formula>0</formula>
    </cfRule>
  </conditionalFormatting>
  <conditionalFormatting sqref="DR44:DR149">
    <cfRule type="cellIs" dxfId="13" priority="14" operator="equal">
      <formula>0</formula>
    </cfRule>
  </conditionalFormatting>
  <conditionalFormatting sqref="DR44:DR149">
    <cfRule type="cellIs" dxfId="12" priority="13" operator="equal">
      <formula>0</formula>
    </cfRule>
  </conditionalFormatting>
  <conditionalFormatting sqref="DR44:DR149">
    <cfRule type="cellIs" dxfId="11" priority="12" operator="equal">
      <formula>0</formula>
    </cfRule>
  </conditionalFormatting>
  <conditionalFormatting sqref="DR44:DR149">
    <cfRule type="cellIs" dxfId="10" priority="11" operator="equal">
      <formula>0</formula>
    </cfRule>
  </conditionalFormatting>
  <conditionalFormatting sqref="DR44:DR149">
    <cfRule type="cellIs" dxfId="9" priority="10" operator="equal">
      <formula>0</formula>
    </cfRule>
  </conditionalFormatting>
  <conditionalFormatting sqref="DR44:DR149">
    <cfRule type="cellIs" dxfId="8" priority="9" operator="equal">
      <formula>0</formula>
    </cfRule>
  </conditionalFormatting>
  <conditionalFormatting sqref="DR44:DR149">
    <cfRule type="cellIs" dxfId="7" priority="8" operator="equal">
      <formula>0</formula>
    </cfRule>
  </conditionalFormatting>
  <conditionalFormatting sqref="DR44:DR149">
    <cfRule type="cellIs" dxfId="6" priority="7" operator="equal">
      <formula>0</formula>
    </cfRule>
  </conditionalFormatting>
  <conditionalFormatting sqref="DR44:DR149">
    <cfRule type="cellIs" dxfId="5" priority="6" operator="equal">
      <formula>0</formula>
    </cfRule>
  </conditionalFormatting>
  <conditionalFormatting sqref="DR44:DR149">
    <cfRule type="cellIs" dxfId="4" priority="5" operator="equal">
      <formula>0</formula>
    </cfRule>
  </conditionalFormatting>
  <conditionalFormatting sqref="DR44:DR149">
    <cfRule type="cellIs" dxfId="3" priority="4" operator="equal">
      <formula>0</formula>
    </cfRule>
  </conditionalFormatting>
  <conditionalFormatting sqref="DR44:DR149">
    <cfRule type="cellIs" dxfId="2" priority="3" operator="equal">
      <formula>0</formula>
    </cfRule>
  </conditionalFormatting>
  <conditionalFormatting sqref="DR44:DR149">
    <cfRule type="cellIs" dxfId="1" priority="2" operator="equal">
      <formula>0</formula>
    </cfRule>
  </conditionalFormatting>
  <conditionalFormatting sqref="DR44:DR149">
    <cfRule type="cellIs" dxfId="0" priority="1" operator="equal">
      <formula>0</formula>
    </cfRule>
  </conditionalFormatting>
  <dataValidations count="1">
    <dataValidation type="whole" allowBlank="1" showInputMessage="1" showErrorMessage="1" error="В эту ячейку можно поставить только цифру. Спасибо!" sqref="HY8:HZ173">
      <formula1>0</formula1>
      <formula2>100000</formula2>
    </dataValidation>
  </dataValidations>
  <pageMargins left="0.31496062992125984" right="0.15748031496062992" top="0.78740157480314965" bottom="0.51" header="0.19685039370078741" footer="0.51"/>
  <pageSetup paperSize="9" scale="67" orientation="portrait" r:id="rId1"/>
  <headerFooter>
    <oddFooter>&amp;L&amp;20&amp;A&amp;R&amp;20&amp;P</oddFooter>
  </headerFooter>
  <rowBreaks count="1" manualBreakCount="1">
    <brk id="120" max="236" man="1"/>
  </rowBreaks>
  <colBreaks count="1" manualBreakCount="1">
    <brk id="28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Сб 20.04</vt:lpstr>
      <vt:lpstr>'Сб 20.04'!Заголовки_для_печати</vt:lpstr>
      <vt:lpstr>'Сб 20.04'!Область_печати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Mikheev</dc:creator>
  <cp:lastModifiedBy>Пользователь Windows</cp:lastModifiedBy>
  <cp:lastPrinted>2024-04-08T09:34:47Z</cp:lastPrinted>
  <dcterms:created xsi:type="dcterms:W3CDTF">2016-10-13T10:30:37Z</dcterms:created>
  <dcterms:modified xsi:type="dcterms:W3CDTF">2024-04-10T08:03:47Z</dcterms:modified>
</cp:coreProperties>
</file>